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P NuenG ^^\บมจ\ICN\2024\Q1 2567\ดราฟงบการเงิน Q1 2567\นำส่งให้ลูกค้า\Convert file\"/>
    </mc:Choice>
  </mc:AlternateContent>
  <xr:revisionPtr revIDLastSave="0" documentId="13_ncr:1_{AB4500C8-4A2C-4296-B364-F4884AF85833}" xr6:coauthVersionLast="45" xr6:coauthVersionMax="47" xr10:uidLastSave="{00000000-0000-0000-0000-000000000000}"/>
  <bookViews>
    <workbookView xWindow="-108" yWindow="-108" windowWidth="23256" windowHeight="12456" tabRatio="838" activeTab="4" xr2:uid="{00000000-000D-0000-FFFF-FFFF00000000}"/>
  </bookViews>
  <sheets>
    <sheet name="งบฐานะการเงิน" sheetId="1" r:id="rId1"/>
    <sheet name="งบกำไรขาดทุนเบ็ดเสร็จ" sheetId="3" r:id="rId2"/>
    <sheet name="ส่วนของผู้ถือหุ้น" sheetId="4" r:id="rId3"/>
    <sheet name="ส่วนของผู้ถือหุ้น (ต่อ)" sheetId="7" r:id="rId4"/>
    <sheet name="งบกระแสเงินสด" sheetId="8" r:id="rId5"/>
  </sheets>
  <externalReferences>
    <externalReference r:id="rId6"/>
  </externalReferences>
  <definedNames>
    <definedName name="_Fill" localSheetId="2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Parse_Out" hidden="1">[1]total!#REF!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_xlnm.Print_Area" localSheetId="4">งบกระแสเงินสด!$A$1:$M$87</definedName>
    <definedName name="_xlnm.Print_Area" localSheetId="1">งบกำไรขาดทุนเบ็ดเสร็จ!$A$1:$L$69</definedName>
    <definedName name="_xlnm.Print_Area" localSheetId="0">งบฐานะการเงิน!$A$1:$L$105</definedName>
    <definedName name="_xlnm.Print_Area" localSheetId="2">ส่วนของผู้ถือหุ้น!$A$1:$T$29</definedName>
    <definedName name="_xlnm.Print_Area" localSheetId="3">'ส่วนของผู้ถือหุ้น (ต่อ)'!$A$1:$P$28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5" i="3" l="1"/>
  <c r="O25" i="3"/>
  <c r="M25" i="3"/>
  <c r="P59" i="8"/>
  <c r="N59" i="8"/>
  <c r="T70" i="8" l="1"/>
  <c r="K67" i="8"/>
  <c r="K59" i="8"/>
  <c r="R59" i="8" s="1"/>
  <c r="G12" i="8" l="1"/>
  <c r="N70" i="8" s="1"/>
  <c r="S36" i="1" l="1"/>
  <c r="F35" i="1"/>
  <c r="F16" i="1" l="1"/>
  <c r="F21" i="1" s="1"/>
  <c r="M36" i="1" l="1"/>
  <c r="F36" i="1"/>
  <c r="M96" i="1" l="1"/>
  <c r="M92" i="1"/>
  <c r="J16" i="1"/>
  <c r="J35" i="1"/>
  <c r="Q35" i="1" s="1"/>
  <c r="K12" i="8" l="1"/>
  <c r="K40" i="8" s="1"/>
  <c r="K43" i="8" s="1"/>
  <c r="K68" i="8" s="1"/>
  <c r="R70" i="8" s="1"/>
  <c r="J21" i="1" l="1"/>
  <c r="J36" i="1" l="1"/>
  <c r="Q21" i="1"/>
  <c r="S94" i="1" l="1"/>
  <c r="H31" i="4"/>
  <c r="T43" i="8" l="1"/>
  <c r="R43" i="8"/>
  <c r="N43" i="8"/>
  <c r="P43" i="8"/>
  <c r="S68" i="1"/>
  <c r="Q68" i="1"/>
  <c r="M68" i="1"/>
  <c r="O68" i="1"/>
  <c r="S60" i="1"/>
  <c r="S35" i="1"/>
  <c r="S32" i="3" l="1"/>
  <c r="Q32" i="3"/>
  <c r="M32" i="3"/>
  <c r="W19" i="4" l="1"/>
  <c r="R18" i="7" l="1"/>
  <c r="T67" i="8" l="1"/>
  <c r="R68" i="8" l="1"/>
  <c r="R67" i="8"/>
  <c r="N67" i="8"/>
  <c r="S31" i="3" l="1"/>
  <c r="Q31" i="3"/>
  <c r="O32" i="3"/>
  <c r="J31" i="4" l="1"/>
  <c r="T59" i="8" l="1"/>
  <c r="P67" i="8" l="1"/>
  <c r="N30" i="7"/>
  <c r="R30" i="4"/>
  <c r="N30" i="4"/>
  <c r="L30" i="4"/>
  <c r="J30" i="4"/>
  <c r="H30" i="4"/>
  <c r="P30" i="7" l="1"/>
  <c r="T26" i="8"/>
  <c r="P30" i="4"/>
  <c r="T30" i="4"/>
  <c r="O52" i="3" l="1"/>
  <c r="M52" i="3"/>
  <c r="O50" i="3"/>
  <c r="M50" i="3"/>
  <c r="N96" i="1"/>
  <c r="O96" i="1"/>
  <c r="P96" i="1"/>
  <c r="Q96" i="1"/>
  <c r="S96" i="1"/>
  <c r="M35" i="1" l="1"/>
  <c r="S21" i="1" l="1"/>
  <c r="M21" i="1"/>
  <c r="O21" i="1"/>
  <c r="X13" i="4" l="1"/>
  <c r="V14" i="4" l="1"/>
  <c r="X16" i="4"/>
  <c r="X14" i="4"/>
  <c r="V13" i="4"/>
  <c r="V16" i="4" l="1"/>
  <c r="T68" i="8" l="1"/>
  <c r="P70" i="8"/>
  <c r="P68" i="8"/>
  <c r="N68" i="8"/>
  <c r="T40" i="8"/>
  <c r="R40" i="8"/>
  <c r="P40" i="8"/>
  <c r="N40" i="8"/>
  <c r="R26" i="8"/>
  <c r="P26" i="8"/>
  <c r="N26" i="8"/>
  <c r="P31" i="7"/>
  <c r="N31" i="7"/>
  <c r="L31" i="7"/>
  <c r="L30" i="7"/>
  <c r="J31" i="7"/>
  <c r="J30" i="7"/>
  <c r="H31" i="7"/>
  <c r="H30" i="7"/>
  <c r="R19" i="7"/>
  <c r="R20" i="7"/>
  <c r="T31" i="4"/>
  <c r="R31" i="4"/>
  <c r="P31" i="4"/>
  <c r="N31" i="4"/>
  <c r="L31" i="4"/>
  <c r="V19" i="4"/>
  <c r="V20" i="4"/>
  <c r="W20" i="4"/>
  <c r="W18" i="4"/>
  <c r="V18" i="4"/>
  <c r="S95" i="1"/>
  <c r="S92" i="1"/>
  <c r="Q95" i="1"/>
  <c r="Q94" i="1"/>
  <c r="Q92" i="1"/>
  <c r="O95" i="1"/>
  <c r="O94" i="1"/>
  <c r="O92" i="1"/>
  <c r="M95" i="1"/>
  <c r="M94" i="1"/>
  <c r="S69" i="1"/>
  <c r="Q69" i="1"/>
  <c r="Q60" i="1"/>
  <c r="O69" i="1"/>
  <c r="O60" i="1"/>
  <c r="M69" i="1"/>
  <c r="M60" i="1"/>
  <c r="Q36" i="1"/>
  <c r="O36" i="1"/>
  <c r="O35" i="1"/>
  <c r="O36" i="3" l="1"/>
  <c r="M36" i="3"/>
  <c r="O31" i="3"/>
  <c r="M31" i="3"/>
  <c r="S23" i="3"/>
  <c r="S22" i="3"/>
  <c r="S20" i="3"/>
  <c r="S19" i="3"/>
  <c r="S14" i="3"/>
  <c r="Q25" i="3"/>
  <c r="Q23" i="3"/>
  <c r="Q22" i="3"/>
  <c r="Q20" i="3"/>
  <c r="Q19" i="3"/>
  <c r="Q14" i="3"/>
  <c r="O23" i="3"/>
  <c r="O22" i="3"/>
  <c r="O20" i="3"/>
  <c r="O19" i="3"/>
  <c r="O14" i="3"/>
  <c r="M23" i="3"/>
  <c r="M22" i="3"/>
  <c r="M20" i="3"/>
  <c r="M19" i="3"/>
  <c r="M14" i="3"/>
</calcChain>
</file>

<file path=xl/sharedStrings.xml><?xml version="1.0" encoding="utf-8"?>
<sst xmlns="http://schemas.openxmlformats.org/spreadsheetml/2006/main" count="320" uniqueCount="187">
  <si>
    <t>บริษัท อินฟอร์เมชั่น แอนด์ คอมมิวนิเคชั่น เน็ทเวิร์คส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</si>
  <si>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</si>
  <si>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</si>
  <si>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</si>
  <si>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</si>
  <si>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</si>
  <si>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</si>
  <si>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 - เงินฝากประจำธนาคาร</t>
  </si>
  <si>
    <t xml:space="preserve">สินค้าคงเหลือ </t>
  </si>
  <si>
    <t>เงินจ่ายล่วงหน้าค่าสินค้าและบริการ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</si>
  <si>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</si>
  <si>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</si>
  <si>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</si>
  <si>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</si>
  <si>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</si>
  <si>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ส่วนปรับปรุงสำนักงานและอุปกรณ์ </t>
  </si>
  <si>
    <t>ค่าความนิยม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</si>
  <si>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</si>
  <si>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</si>
  <si>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</si>
  <si>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</si>
  <si>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</si>
  <si>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</si>
  <si>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</si>
  <si>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ต้นทุนที่ยังไม่เรียกชำระ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</si>
  <si>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</si>
  <si>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</si>
  <si>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</si>
  <si>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</si>
  <si>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</si>
  <si>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</si>
  <si>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</si>
  <si>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</si>
  <si>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</si>
  <si>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ส่วนของผู้มีส่วนได้เสียที่ไม่มีอำนาจควบคุมของบริษัทย่อย</t>
  </si>
  <si>
    <t>รวมส่วนของผู้ถือหุ้น</t>
  </si>
  <si>
    <t>รวมหนี้สินและส่วนของผู้ถือหุ้น</t>
  </si>
  <si>
    <t>ทุนจดทะเบียน</t>
  </si>
  <si>
    <t>ทุนออกจำหน่ายและชำระเต็มมูลค่าแล้ว</t>
  </si>
  <si>
    <t>จัดสรรแล้ว - สำรองตามกฎหมาย</t>
  </si>
  <si>
    <t>ยังไม่ได้จัดสรร</t>
  </si>
  <si>
    <t>งบกำไรขาดทุนเบ็ดเสร็จ</t>
  </si>
  <si>
    <t>รายได้</t>
  </si>
  <si>
    <t>รายได้จากการขายและบริการ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</si>
  <si>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</si>
  <si>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</si>
  <si>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</si>
  <si>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</si>
  <si>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ค่าใช้จ่ายในการขายและบริการ</t>
  </si>
  <si>
    <t>ค่าใช้จ่ายในการบริหาร</t>
  </si>
  <si>
    <t>รวมค่าใช้จ่าย</t>
  </si>
  <si>
    <t>กำไรก่อนค่าใช้จ่ายภาษีเงินได้</t>
  </si>
  <si>
    <t>ค่าใช้จ่ายภาษีเงินได้</t>
  </si>
  <si>
    <t>การแบ่งปันกำไรขาดทุนเบ็ดเสร็จรวม</t>
  </si>
  <si>
    <t xml:space="preserve">กำไรต่อหุ้น </t>
  </si>
  <si>
    <t>กำไรต่อหุ้นขั้นพื้นฐาน</t>
  </si>
  <si>
    <t>ส่วนที่เป็นของผู้มีส่วนได้เสียที่ไม่มีอำนาจ</t>
  </si>
  <si>
    <t xml:space="preserve">ควบคุมของบริษัทย่อย </t>
  </si>
  <si>
    <t>- 10 -</t>
  </si>
  <si>
    <t>จัดสรรเป็น</t>
  </si>
  <si>
    <t>ส่วนเกิน</t>
  </si>
  <si>
    <t>ทุนสำรอง</t>
  </si>
  <si>
    <t>รวมส่วนของ</t>
  </si>
  <si>
    <t>และชำระแล้ว</t>
  </si>
  <si>
    <t>ตามกฎหมาย</t>
  </si>
  <si>
    <t>ผู้ถือหุ้น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</si>
  <si>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</si>
  <si>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</si>
  <si>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</si>
  <si>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สินค้าคงเหลือ</t>
  </si>
  <si>
    <t>งบกระแสเงินสด (ต่อ)</t>
  </si>
  <si>
    <t>ข้อมูลกระแสเงินสดเปิดเผยเพิ่มเติม</t>
  </si>
  <si>
    <t>รายการที่ไม่ใช่เงินสด</t>
  </si>
  <si>
    <t>ส่วนของผู้มีส่วน</t>
  </si>
  <si>
    <t>ได้เสียที่ไม่มี</t>
  </si>
  <si>
    <t>อำนาจควบคุม</t>
  </si>
  <si>
    <t>ของบริษัทย่อย</t>
  </si>
  <si>
    <t>จัดสรรเป็นทุนสำรอง</t>
  </si>
  <si>
    <t>สินทรัพย์ดำเนินงาน (เพิ่มขึ้น) ลดลง</t>
  </si>
  <si>
    <t>ดอกเบี้ยรับ</t>
  </si>
  <si>
    <t>หนี้สินดำเนินงานเพิ่มขึ้น (ลดลง)</t>
  </si>
  <si>
    <t>กระแสเงินสดจากกิจกรรมลงทุน</t>
  </si>
  <si>
    <t>เงินลงทุนชั่วคราว (เพิ่มขึ้น) ลดลง</t>
  </si>
  <si>
    <t>กระแสเงินสดจากกิจกรรมจัดหาเงิน</t>
  </si>
  <si>
    <t>งบกำไรขาดทุนเบ็ดเสร็จ (ต่อ)</t>
  </si>
  <si>
    <t>- 3 -</t>
  </si>
  <si>
    <t>- 4 -</t>
  </si>
  <si>
    <t>- 5 -</t>
  </si>
  <si>
    <t>- 6 -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</si>
  <si>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</si>
  <si>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</si>
  <si>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ณ วันที่ 31</t>
  </si>
  <si>
    <t>- 9 -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</si>
  <si>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</si>
  <si>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</si>
  <si>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(หน่วย: พันบาท)</t>
  </si>
  <si>
    <t xml:space="preserve">กำไรขาดทุนเบ็ดเสร็จรวมสำหรับงวด </t>
  </si>
  <si>
    <t>กำไรขาดทุนเบ็ดเสร็จรวมสำหรับงวด</t>
  </si>
  <si>
    <t>ทุนเรือนหุ้นที่ออก</t>
  </si>
  <si>
    <t>มูลค่าหุ้นสามัญ</t>
  </si>
  <si>
    <t>ของบริษัท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</si>
  <si>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</si>
  <si>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</si>
  <si>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เงินสดและรายการเทียบเท่าเงินสดเพิ่มขึ้น (ลดลง) สุทธิ</t>
  </si>
  <si>
    <t>สินทรัพย์สิทธิการใช้</t>
  </si>
  <si>
    <t>หนี้สินและส่วนของผู้ถือหุ้น (ต่อ)</t>
  </si>
  <si>
    <t>ส่วนที่เป็นของผู้ถือหุ้นของบริษัท</t>
  </si>
  <si>
    <t>ดอกเบี้ยจ่าย</t>
  </si>
  <si>
    <t>เงินสดจ่ายดอกเบี้ย</t>
  </si>
  <si>
    <t>เงินสดรับดอกเบี้ยรับ</t>
  </si>
  <si>
    <t>- 2 -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</si>
  <si>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</si>
  <si>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</si>
  <si>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เงินกู้ยืมระยะยาวจากสถาบันการเงิน</t>
  </si>
  <si>
    <t>เงินสดจ่ายชำระเงินกู้ยืมระยะยาวจากสถาบันการเงิน</t>
  </si>
  <si>
    <t xml:space="preserve">   </t>
  </si>
  <si>
    <t>สินทรัพย์ที่เกิดจากสัญญา - ส่วนที่จัดเป็นสินทรัพย์</t>
  </si>
  <si>
    <t>ภาษีเงินได้ถูกหัก ณ ที่จ่ายรอขอคืน</t>
  </si>
  <si>
    <t>หนี้สินที่เกิดจากสัญญา - ส่วนที่จัดเป็นหนี้สิน</t>
  </si>
  <si>
    <t>ไม่หมุนเวียน</t>
  </si>
  <si>
    <t>หุ้นสามัญ 675,000,000 หุ้น มูลค่าหุ้นละ 0.50 บาท</t>
  </si>
  <si>
    <t>สินทรัพย์ที่เกิดจากสัญญา</t>
  </si>
  <si>
    <t>หนี้สินที่เกิดจากสัญญา</t>
  </si>
  <si>
    <t>เงินกู้ยืมระยะยาวจากสถาบันการเงินที่ถึงกำหนด</t>
  </si>
  <si>
    <t>ชำระภายในหนึ่งปี</t>
  </si>
  <si>
    <t>กำไรต่อหุ้นปรับลด</t>
  </si>
  <si>
    <t>เงินกู้ยืมระยะสั้นจากสถาบันการเงินเพิ่มขึ้น (ลดลง)</t>
  </si>
  <si>
    <t>ขอรับรองว่าเป็นรายการอันถูกต้องและเป็นจริง</t>
  </si>
  <si>
    <t>.........................................              ...........................................</t>
  </si>
  <si>
    <t>นายรณภูมิ รุ่งเรืองผล                        นายพรชัย กรัยวิเชียร</t>
  </si>
  <si>
    <t xml:space="preserve">                                                                                               </t>
  </si>
  <si>
    <t>กรรมการ</t>
  </si>
  <si>
    <t>สินทรัพย์ที่เกิดจากสัญญา - ส่วนที่จัดเป็นสินทรัพย์หมุนเวียน</t>
  </si>
  <si>
    <t>หนี้สินที่เกิดจากสัญญา - ส่วนที่จัดเป็นหนี้สินหมุนเวียน</t>
  </si>
  <si>
    <t>เงินสดรับจากการออกหุ้นสามัญเพิ่มทุนจากการใช้สิทธิในใบ</t>
  </si>
  <si>
    <t>สำคัญแสดงสิทธิ</t>
  </si>
  <si>
    <t>ขาดทุน (กำไร) จากการตัดจำหน่ายส่วนปรับปรุงสำนักงาน</t>
  </si>
  <si>
    <t>และอุปกรณ์</t>
  </si>
  <si>
    <t>ยอดคงเหลือ ณ วันที่ 1 มกราคม 2566</t>
  </si>
  <si>
    <t>ยอดคงเหลือ ณ วันที่ 31 มีนาคม 2566</t>
  </si>
  <si>
    <t>- 7 -</t>
  </si>
  <si>
    <t>- 8 -</t>
  </si>
  <si>
    <t>ขาดทุนจากการตัดจำหน่ายภาษีถูกหัก ณ ที่จ่าย</t>
  </si>
  <si>
    <t>ขาดทุน (กำไร) สัญญาซื้อขายเงินตราต่างประเทศล่วงหน้า</t>
  </si>
  <si>
    <t>ที่ยังไม่เกิดขึ้น</t>
  </si>
  <si>
    <t>จ่ายภาระผูกพันผลประโยชน์พนักงาน</t>
  </si>
  <si>
    <t>ณ วันที่ 31 มีนาคม 2567</t>
  </si>
  <si>
    <t>มีนาคม 2567</t>
  </si>
  <si>
    <t>ธันวาคม 2566</t>
  </si>
  <si>
    <t>สินทรัพย์ที่มีไว้เพื่อให้เช่า</t>
  </si>
  <si>
    <t xml:space="preserve">หนี้สินตามสัญญาเช่าที่ถึงกำหนดชำระภายในหนึ่งปี </t>
  </si>
  <si>
    <t>เจ้าหนี้การค้าไม่หมุนเวียน</t>
  </si>
  <si>
    <t>หุ้นสามัญ 672,100,443 หุ้น มูลค่าหุ้นละ 0.50 บาท</t>
  </si>
  <si>
    <t>สำหรับงวดสามเดือนสิ้นสุดวันที่ 31 มีนาคม 2567</t>
  </si>
  <si>
    <t>ยอดคงเหลือ ณ วันที่ 1 มกราคม 2567</t>
  </si>
  <si>
    <t>ยอดคงเหลือ ณ วันที่ 31 มีนาคม 2567</t>
  </si>
  <si>
    <t>งบฐานะการเงิน</t>
  </si>
  <si>
    <t>งบฐานะการเงิน (ต่อ)</t>
  </si>
  <si>
    <t>ภาษีเงินได้นิติบุคคลค้างจ่าย</t>
  </si>
  <si>
    <t>ส่วนของผู้ถือหุ้นของบริษัทใหญ่</t>
  </si>
  <si>
    <t>กำไรจากกิจกรรมดำเนินงาน</t>
  </si>
  <si>
    <t>ต้นทุนทางการเงิน</t>
  </si>
  <si>
    <t xml:space="preserve">งบการเปลี่ยนแปลงส่วนของผู้ถือหุ้น </t>
  </si>
  <si>
    <t xml:space="preserve"> </t>
  </si>
  <si>
    <t>ใบสำคัญแสดงสิทธิที่จะซื้อหุ้น</t>
  </si>
  <si>
    <t>กำไรสำหรับงวด</t>
  </si>
  <si>
    <t xml:space="preserve">ปรับรายการที่กระทบกำไรเป็นเงินสดรับ (จ่าย) </t>
  </si>
  <si>
    <t>สำรองค่าปรับงานล่าช้าและการรับประกันผลงาน (กลับรายการ)</t>
  </si>
  <si>
    <t>ภาษีเงินได้รับคืน (จ่ายออก)</t>
  </si>
  <si>
    <t>กระแสเงินเงินสดสุทธิได้มาจาก (ใช้ไปใน) กิจกรรมดำเนินงาน</t>
  </si>
  <si>
    <t>เงินสดได้มาจาก (ใช้ไปใน) จากกิจกรรมการดำเนินงาน</t>
  </si>
  <si>
    <t>เงินสดจ่ายเพื่อซื้ออุปกรณ์และสินทรัพย์ไม่มีตัวตน</t>
  </si>
  <si>
    <t>กระแสเงินสดสุทธิได้มาจาก (ใช้ไปใน) กิจกรรมลงทุน</t>
  </si>
  <si>
    <t>เงินสดจ่ายชำระหนี้สินตามสัญญาเช่า</t>
  </si>
  <si>
    <t>กระแสเงินสดสุทธิได้มาจาก (ใช้ไปใน) กิจกรรมจัดหาเงิน</t>
  </si>
  <si>
    <r>
      <t>"</t>
    </r>
    <r>
      <rPr>
        <b/>
        <u/>
        <sz val="16"/>
        <color theme="1"/>
        <rFont val="Angsana New"/>
        <family val="1"/>
      </rPr>
      <t>ยังไม่ได้ตรวจสอบ</t>
    </r>
    <r>
      <rPr>
        <b/>
        <sz val="16"/>
        <color theme="1"/>
        <rFont val="Angsana New"/>
        <family val="1"/>
      </rPr>
      <t>"</t>
    </r>
  </si>
  <si>
    <r>
      <t>"</t>
    </r>
    <r>
      <rPr>
        <b/>
        <u/>
        <sz val="16"/>
        <color theme="1"/>
        <rFont val="Angsana New"/>
        <family val="1"/>
      </rPr>
      <t>สอบทานแล้ว</t>
    </r>
    <r>
      <rPr>
        <b/>
        <sz val="16"/>
        <color theme="1"/>
        <rFont val="Angsana New"/>
        <family val="1"/>
      </rPr>
      <t>"</t>
    </r>
  </si>
  <si>
    <t>สินทรัพย์ไม่มีตัวตน</t>
  </si>
  <si>
    <t>ประมาณการหนี้สินหมุนเวียนสำหรับผลประโยชน์พนักงาน</t>
  </si>
  <si>
    <t>หนี้สินตามสัญญาเช่า</t>
  </si>
  <si>
    <t>กำไรสำหรับงวดจากการดำเนินงาน</t>
  </si>
  <si>
    <t xml:space="preserve">   กำไรจากการดำเนินงาน (บาทต่อหุ้น)</t>
  </si>
  <si>
    <t>ประมาณการหนี้สินผลประโยชน์พนักงาน</t>
  </si>
  <si>
    <t>ขาดทุน (กำไร) จากอัตราแลกเปลี่ยนที่ยังไม่เกิดขึ้น</t>
  </si>
  <si>
    <t>การแบ่งปันกำไร</t>
  </si>
  <si>
    <t>สินทรัพย์ถาวรเพิ่มขึ้นจากเจ้าหนี้การค้าและเจ้าหนี้หมุนเวียนอื่น</t>
  </si>
  <si>
    <t>ประมาณการหนี้สินสำหรับผลประโยชน์ของพนักงาน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</si>
</sst>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#,##0\ ;\(#,##0\);&quot;-  &quot;\ \ \ "/>
    <numFmt numFmtId="190" formatCode="#,##0.00\ ;\(#,##0.00\);&quot;-  &quot;\ \ \ "/>
    <numFmt numFmtId="191" formatCode="#,##0;\(#,##0\)"/>
    <numFmt numFmtId="192" formatCode="#,##0;\(#,##0\);\-"/>
    <numFmt numFmtId="193" formatCode="_(* #,##0_);_(* \(#,##0\);_(* &quot;-&quot;??_);_(@_)"/>
    <numFmt numFmtId="194" formatCode="_-* #,##0.000_-;\-* #,##0.000_-;_-* &quot;-&quot;???_-;_-@_-"/>
    <numFmt numFmtId="195" formatCode="_-* #,##0_-;\-* #,##0_-;_-* &quot;-&quot;???_-;_-@_-"/>
    <numFmt numFmtId="196" formatCode="_-* #,##0_-;\-* #,##0_-;_-* &quot;-&quot;??_-;_-@_-"/>
  </numFmts>
  <fonts count="41"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4"/>
      <color theme="1"/>
      <name val="Angsana New"/>
      <family val="1"/>
    </font>
    <font>
      <sz val="14"/>
      <name val="Angsana New"/>
      <family val="1"/>
    </font>
    <font>
      <sz val="16"/>
      <name val="Angsana New"/>
      <family val="1"/>
    </font>
    <font>
      <sz val="13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2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3"/>
      <name val="Angsana New"/>
      <family val="1"/>
    </font>
    <font>
      <b/>
      <sz val="12"/>
      <name val="Angsana New"/>
      <family val="1"/>
    </font>
    <font>
      <sz val="14"/>
      <name val="Cordia New"/>
      <family val="2"/>
    </font>
    <font>
      <sz val="11"/>
      <color theme="1"/>
      <name val="Tahoma"/>
      <family val="2"/>
      <charset val="222"/>
      <scheme val="minor"/>
    </font>
    <font>
      <b/>
      <u/>
      <sz val="16"/>
      <name val="Angsana New"/>
      <family val="1"/>
    </font>
    <font>
      <sz val="11"/>
      <name val="Angsana New"/>
      <family val="1"/>
    </font>
    <font>
      <sz val="11"/>
      <color rgb="FFFF0000"/>
      <name val="Angsana New"/>
      <family val="1"/>
    </font>
    <font>
      <sz val="16"/>
      <color rgb="FFFF0000"/>
      <name val="Angsana New"/>
      <family val="1"/>
    </font>
    <font>
      <sz val="14"/>
      <color rgb="FFFF0000"/>
      <name val="Angsana New"/>
      <family val="1"/>
    </font>
    <font>
      <sz val="13"/>
      <color rgb="FFFF0000"/>
      <name val="Angsana New"/>
      <family val="1"/>
    </font>
    <font>
      <b/>
      <sz val="13"/>
      <color rgb="FFFF0000"/>
      <name val="Angsana New"/>
      <family val="1"/>
    </font>
    <font>
      <sz val="12"/>
      <color rgb="FFFF0000"/>
      <name val="Angsana New"/>
      <family val="1"/>
    </font>
    <font>
      <b/>
      <sz val="12"/>
      <color rgb="FFFF0000"/>
      <name val="Angsana New"/>
      <family val="1"/>
    </font>
    <font>
      <b/>
      <sz val="13"/>
      <color theme="1"/>
      <name val="Angsana New"/>
      <family val="1"/>
    </font>
    <font>
      <sz val="13"/>
      <color theme="1"/>
      <name val="Angsana New"/>
      <family val="1"/>
    </font>
    <font>
      <sz val="13.5"/>
      <color theme="1"/>
      <name val="Angsana New"/>
      <family val="1"/>
    </font>
    <font>
      <sz val="10"/>
      <name val="Courier"/>
      <family val="3"/>
    </font>
    <font>
      <sz val="10"/>
      <color theme="1"/>
      <name val="Arial"/>
      <family val="2"/>
    </font>
    <font>
      <sz val="11"/>
      <color theme="1"/>
      <name val="Angsana New"/>
      <family val="1"/>
    </font>
    <font>
      <sz val="16"/>
      <color theme="1"/>
      <name val="Angsana New"/>
      <family val="1"/>
    </font>
    <font>
      <sz val="13.5"/>
      <name val="Angsana New"/>
      <family val="1"/>
    </font>
    <font>
      <sz val="10"/>
      <name val="ApFont"/>
    </font>
    <font>
      <sz val="13.5"/>
      <color rgb="FFFF0000"/>
      <name val="Angsana New"/>
      <family val="1"/>
    </font>
    <font>
      <b/>
      <sz val="16"/>
      <color rgb="FFFF0000"/>
      <name val="Angsana New"/>
      <family val="1"/>
    </font>
    <font>
      <b/>
      <sz val="16"/>
      <color theme="1"/>
      <name val="Angsana New"/>
      <family val="1"/>
    </font>
    <font>
      <b/>
      <u/>
      <sz val="16"/>
      <color theme="1"/>
      <name val="Angsana New"/>
      <family val="1"/>
    </font>
    <font>
      <b/>
      <sz val="14"/>
      <color theme="1"/>
      <name val="Angsana New"/>
      <family val="1"/>
    </font>
    <font>
      <sz val="14"/>
      <color rgb="FF0000FF"/>
      <name val="Angsana New"/>
      <family val="1"/>
    </font>
    <font>
      <sz val="16"/>
      <color rgb="FFFF0000"/>
      <name val="Tahoma"/>
      <family val="2"/>
      <charset val="222"/>
      <scheme val="minor"/>
    </font>
    <font>
      <u/>
      <sz val="14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188" fontId="1" fillId="0" borderId="0" applyFont="0" applyFill="0" applyBorder="0" applyAlignment="0" applyProtection="0"/>
    <xf numFmtId="0" fontId="1" fillId="0" borderId="0"/>
    <xf numFmtId="188" fontId="10" fillId="0" borderId="0" applyFont="0" applyFill="0" applyBorder="0" applyAlignment="0" applyProtection="0"/>
    <xf numFmtId="0" fontId="13" fillId="0" borderId="0"/>
    <xf numFmtId="0" fontId="1" fillId="0" borderId="0"/>
    <xf numFmtId="43" fontId="14" fillId="0" borderId="0" applyFont="0" applyFill="0" applyBorder="0" applyAlignment="0" applyProtection="0"/>
    <xf numFmtId="39" fontId="27" fillId="0" borderId="0"/>
    <xf numFmtId="0" fontId="28" fillId="0" borderId="0"/>
    <xf numFmtId="0" fontId="28" fillId="0" borderId="0"/>
    <xf numFmtId="0" fontId="32" fillId="0" borderId="0"/>
    <xf numFmtId="0" fontId="1" fillId="0" borderId="0"/>
    <xf numFmtId="43" fontId="1" fillId="0" borderId="0" applyFont="0" applyFill="0" applyBorder="0" applyAlignment="0" applyProtection="0"/>
  </cellStyleXfs>
  <cellXfs count="227">
    <xf numFmtId="0" fontId="0" fillId="0" borderId="0" xfId="0"/>
    <xf numFmtId="192" fontId="5" fillId="0" borderId="0" xfId="6" applyNumberFormat="1" applyFont="1" applyFill="1" applyBorder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191" fontId="5" fillId="0" borderId="0" xfId="2" applyNumberFormat="1" applyFont="1" applyAlignment="1">
      <alignment horizontal="right" vertical="center"/>
    </xf>
    <xf numFmtId="192" fontId="5" fillId="0" borderId="0" xfId="2" applyNumberFormat="1" applyFont="1" applyAlignment="1">
      <alignment horizontal="right" vertical="center"/>
    </xf>
    <xf numFmtId="192" fontId="5" fillId="0" borderId="0" xfId="2" applyNumberFormat="1" applyFont="1" applyAlignment="1">
      <alignment vertical="center"/>
    </xf>
    <xf numFmtId="191" fontId="11" fillId="0" borderId="0" xfId="2" applyNumberFormat="1" applyFont="1" applyAlignment="1">
      <alignment horizontal="center" vertical="center"/>
    </xf>
    <xf numFmtId="0" fontId="8" fillId="0" borderId="0" xfId="2" applyFont="1" applyAlignment="1">
      <alignment vertical="center"/>
    </xf>
    <xf numFmtId="0" fontId="8" fillId="0" borderId="0" xfId="3" applyFont="1" applyAlignment="1">
      <alignment vertical="center"/>
    </xf>
    <xf numFmtId="0" fontId="7" fillId="0" borderId="0" xfId="2" applyFont="1" applyAlignment="1">
      <alignment vertical="center"/>
    </xf>
    <xf numFmtId="191" fontId="4" fillId="0" borderId="0" xfId="2" applyNumberFormat="1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49" fontId="12" fillId="0" borderId="0" xfId="3" applyNumberFormat="1" applyFont="1" applyAlignment="1">
      <alignment horizontal="center" vertical="center"/>
    </xf>
    <xf numFmtId="192" fontId="12" fillId="0" borderId="0" xfId="3" applyNumberFormat="1" applyFont="1" applyAlignment="1">
      <alignment vertical="center"/>
    </xf>
    <xf numFmtId="191" fontId="6" fillId="0" borderId="0" xfId="2" applyNumberFormat="1" applyFont="1" applyAlignment="1">
      <alignment horizontal="center" vertical="center"/>
    </xf>
    <xf numFmtId="192" fontId="12" fillId="0" borderId="0" xfId="3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189" fontId="5" fillId="0" borderId="0" xfId="1" applyNumberFormat="1" applyFont="1" applyFill="1" applyBorder="1" applyAlignment="1">
      <alignment vertical="top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89" fontId="19" fillId="0" borderId="0" xfId="1" applyNumberFormat="1" applyFont="1" applyFill="1" applyBorder="1" applyAlignment="1">
      <alignment vertical="center"/>
    </xf>
    <xf numFmtId="190" fontId="19" fillId="0" borderId="0" xfId="1" applyNumberFormat="1" applyFont="1" applyFill="1" applyBorder="1" applyAlignment="1">
      <alignment vertical="center"/>
    </xf>
    <xf numFmtId="0" fontId="20" fillId="0" borderId="0" xfId="3" applyFont="1" applyAlignment="1">
      <alignment vertical="center"/>
    </xf>
    <xf numFmtId="0" fontId="20" fillId="0" borderId="0" xfId="2" applyFont="1" applyAlignment="1">
      <alignment vertical="center"/>
    </xf>
    <xf numFmtId="0" fontId="21" fillId="0" borderId="0" xfId="0" applyFont="1" applyAlignment="1">
      <alignment vertical="center"/>
    </xf>
    <xf numFmtId="187" fontId="20" fillId="0" borderId="0" xfId="0" applyNumberFormat="1" applyFont="1" applyAlignment="1">
      <alignment horizontal="center" vertical="center"/>
    </xf>
    <xf numFmtId="193" fontId="20" fillId="0" borderId="0" xfId="2" applyNumberFormat="1" applyFont="1" applyAlignment="1">
      <alignment vertical="center"/>
    </xf>
    <xf numFmtId="0" fontId="20" fillId="0" borderId="0" xfId="0" applyFont="1" applyAlignment="1">
      <alignment vertical="top"/>
    </xf>
    <xf numFmtId="189" fontId="20" fillId="0" borderId="0" xfId="1" applyNumberFormat="1" applyFont="1" applyFill="1" applyBorder="1" applyAlignment="1">
      <alignment vertical="top"/>
    </xf>
    <xf numFmtId="43" fontId="4" fillId="0" borderId="0" xfId="9" applyFont="1" applyFill="1" applyAlignment="1">
      <alignment vertical="center"/>
    </xf>
    <xf numFmtId="43" fontId="16" fillId="0" borderId="0" xfId="9" applyFont="1" applyFill="1" applyAlignment="1">
      <alignment vertical="center"/>
    </xf>
    <xf numFmtId="189" fontId="2" fillId="0" borderId="0" xfId="1" applyNumberFormat="1" applyFont="1" applyFill="1" applyAlignment="1">
      <alignment vertical="center"/>
    </xf>
    <xf numFmtId="189" fontId="19" fillId="0" borderId="0" xfId="1" applyNumberFormat="1" applyFont="1" applyFill="1" applyAlignment="1">
      <alignment vertical="center"/>
    </xf>
    <xf numFmtId="43" fontId="8" fillId="0" borderId="0" xfId="9" applyFont="1" applyFill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89" fontId="19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89" fontId="2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91" fontId="34" fillId="0" borderId="0" xfId="9" applyNumberFormat="1" applyFont="1" applyFill="1" applyAlignment="1">
      <alignment horizontal="right" vertical="center"/>
    </xf>
    <xf numFmtId="191" fontId="35" fillId="0" borderId="0" xfId="9" applyNumberFormat="1" applyFont="1" applyFill="1" applyAlignment="1">
      <alignment horizontal="right"/>
    </xf>
    <xf numFmtId="191" fontId="35" fillId="0" borderId="0" xfId="9" applyNumberFormat="1" applyFont="1" applyFill="1" applyAlignment="1">
      <alignment horizontal="right" vertical="center"/>
    </xf>
    <xf numFmtId="0" fontId="30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91" fontId="6" fillId="0" borderId="0" xfId="4" applyNumberFormat="1" applyFont="1" applyFill="1" applyAlignment="1">
      <alignment horizontal="right" vertical="center"/>
    </xf>
    <xf numFmtId="191" fontId="20" fillId="0" borderId="0" xfId="2" applyNumberFormat="1" applyFont="1" applyAlignment="1">
      <alignment horizontal="center" vertical="center"/>
    </xf>
    <xf numFmtId="191" fontId="21" fillId="0" borderId="0" xfId="2" applyNumberFormat="1" applyFont="1" applyAlignment="1">
      <alignment horizontal="center" vertical="center"/>
    </xf>
    <xf numFmtId="0" fontId="22" fillId="0" borderId="0" xfId="2" applyFont="1" applyAlignment="1">
      <alignment vertic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vertical="center"/>
    </xf>
    <xf numFmtId="192" fontId="5" fillId="0" borderId="0" xfId="3" applyNumberFormat="1" applyFont="1" applyAlignment="1">
      <alignment horizontal="center" vertical="center"/>
    </xf>
    <xf numFmtId="192" fontId="5" fillId="0" borderId="0" xfId="2" applyNumberFormat="1" applyFont="1" applyAlignment="1">
      <alignment horizontal="center" vertical="center"/>
    </xf>
    <xf numFmtId="49" fontId="5" fillId="0" borderId="0" xfId="3" applyNumberFormat="1" applyFont="1" applyAlignment="1">
      <alignment horizontal="center" vertical="center"/>
    </xf>
    <xf numFmtId="192" fontId="5" fillId="0" borderId="1" xfId="3" applyNumberFormat="1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right" vertical="center"/>
    </xf>
    <xf numFmtId="191" fontId="4" fillId="0" borderId="0" xfId="2" applyNumberFormat="1" applyFont="1" applyAlignment="1">
      <alignment horizontal="right" vertical="center"/>
    </xf>
    <xf numFmtId="192" fontId="4" fillId="0" borderId="0" xfId="2" applyNumberFormat="1" applyFont="1" applyAlignment="1">
      <alignment horizontal="right" vertical="center"/>
    </xf>
    <xf numFmtId="192" fontId="4" fillId="0" borderId="0" xfId="2" applyNumberFormat="1" applyFont="1" applyAlignment="1">
      <alignment vertical="center"/>
    </xf>
    <xf numFmtId="191" fontId="5" fillId="0" borderId="0" xfId="2" applyNumberFormat="1" applyFont="1" applyAlignment="1">
      <alignment horizontal="center" vertical="center"/>
    </xf>
    <xf numFmtId="0" fontId="24" fillId="0" borderId="0" xfId="2" applyFont="1" applyAlignment="1">
      <alignment vertical="center"/>
    </xf>
    <xf numFmtId="0" fontId="11" fillId="0" borderId="0" xfId="3" applyFont="1" applyAlignment="1">
      <alignment vertical="center"/>
    </xf>
    <xf numFmtId="0" fontId="11" fillId="0" borderId="0" xfId="2" applyFont="1" applyAlignment="1">
      <alignment vertical="center"/>
    </xf>
    <xf numFmtId="187" fontId="25" fillId="0" borderId="0" xfId="0" applyNumberFormat="1" applyFont="1" applyAlignment="1">
      <alignment horizontal="center" vertical="center"/>
    </xf>
    <xf numFmtId="193" fontId="11" fillId="0" borderId="0" xfId="2" applyNumberFormat="1" applyFont="1" applyAlignment="1">
      <alignment vertical="center"/>
    </xf>
    <xf numFmtId="187" fontId="24" fillId="0" borderId="0" xfId="2" applyNumberFormat="1" applyFont="1" applyAlignment="1">
      <alignment vertical="center"/>
    </xf>
    <xf numFmtId="193" fontId="5" fillId="0" borderId="0" xfId="2" applyNumberFormat="1" applyFont="1" applyAlignment="1">
      <alignment vertical="center"/>
    </xf>
    <xf numFmtId="193" fontId="7" fillId="0" borderId="0" xfId="2" applyNumberFormat="1" applyFont="1" applyAlignment="1">
      <alignment vertical="center"/>
    </xf>
    <xf numFmtId="189" fontId="2" fillId="0" borderId="4" xfId="1" applyNumberFormat="1" applyFont="1" applyFill="1" applyBorder="1" applyAlignment="1">
      <alignment vertical="center"/>
    </xf>
    <xf numFmtId="189" fontId="2" fillId="0" borderId="0" xfId="1" applyNumberFormat="1" applyFont="1" applyFill="1" applyBorder="1" applyAlignment="1">
      <alignment vertical="center"/>
    </xf>
    <xf numFmtId="189" fontId="2" fillId="0" borderId="1" xfId="1" applyNumberFormat="1" applyFont="1" applyFill="1" applyBorder="1" applyAlignment="1">
      <alignment vertical="center"/>
    </xf>
    <xf numFmtId="0" fontId="37" fillId="0" borderId="0" xfId="0" applyFont="1" applyAlignment="1">
      <alignment vertical="center"/>
    </xf>
    <xf numFmtId="189" fontId="2" fillId="0" borderId="0" xfId="9" applyNumberFormat="1" applyFont="1" applyFill="1" applyAlignment="1">
      <alignment vertical="center"/>
    </xf>
    <xf numFmtId="196" fontId="2" fillId="0" borderId="0" xfId="9" applyNumberFormat="1" applyFont="1" applyFill="1" applyAlignment="1">
      <alignment vertical="center"/>
    </xf>
    <xf numFmtId="189" fontId="2" fillId="0" borderId="2" xfId="1" applyNumberFormat="1" applyFont="1" applyFill="1" applyBorder="1" applyAlignment="1">
      <alignment vertical="center"/>
    </xf>
    <xf numFmtId="43" fontId="2" fillId="0" borderId="0" xfId="9" applyFont="1" applyFill="1" applyAlignment="1">
      <alignment vertical="center"/>
    </xf>
    <xf numFmtId="189" fontId="2" fillId="0" borderId="3" xfId="1" applyNumberFormat="1" applyFont="1" applyFill="1" applyBorder="1" applyAlignment="1">
      <alignment vertical="center"/>
    </xf>
    <xf numFmtId="189" fontId="38" fillId="0" borderId="0" xfId="1" applyNumberFormat="1" applyFont="1" applyFill="1" applyBorder="1" applyAlignment="1">
      <alignment vertical="center"/>
    </xf>
    <xf numFmtId="189" fontId="38" fillId="0" borderId="0" xfId="1" applyNumberFormat="1" applyFont="1" applyFill="1" applyAlignment="1">
      <alignment vertical="center"/>
    </xf>
    <xf numFmtId="189" fontId="18" fillId="0" borderId="0" xfId="1" applyNumberFormat="1" applyFont="1" applyFill="1" applyBorder="1" applyAlignment="1">
      <alignment vertical="center"/>
    </xf>
    <xf numFmtId="37" fontId="20" fillId="0" borderId="0" xfId="13" applyNumberFormat="1" applyFont="1" applyAlignment="1">
      <alignment vertical="center"/>
    </xf>
    <xf numFmtId="0" fontId="20" fillId="0" borderId="0" xfId="12" applyFont="1" applyAlignment="1">
      <alignment horizontal="left" vertical="top"/>
    </xf>
    <xf numFmtId="0" fontId="18" fillId="0" borderId="0" xfId="0" applyFont="1"/>
    <xf numFmtId="0" fontId="30" fillId="0" borderId="0" xfId="0" applyFont="1"/>
    <xf numFmtId="0" fontId="2" fillId="0" borderId="2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9" fillId="0" borderId="0" xfId="0" applyFont="1" applyAlignment="1">
      <alignment vertical="center"/>
    </xf>
    <xf numFmtId="187" fontId="5" fillId="0" borderId="0" xfId="0" applyNumberFormat="1" applyFont="1" applyAlignment="1">
      <alignment horizontal="center" vertical="top"/>
    </xf>
    <xf numFmtId="193" fontId="12" fillId="0" borderId="0" xfId="2" applyNumberFormat="1" applyFont="1" applyAlignment="1">
      <alignment vertical="center"/>
    </xf>
    <xf numFmtId="187" fontId="12" fillId="0" borderId="0" xfId="2" applyNumberFormat="1" applyFont="1" applyAlignment="1">
      <alignment vertical="center"/>
    </xf>
    <xf numFmtId="0" fontId="12" fillId="0" borderId="0" xfId="2" applyFont="1" applyAlignment="1">
      <alignment vertical="center"/>
    </xf>
    <xf numFmtId="193" fontId="23" fillId="0" borderId="0" xfId="2" applyNumberFormat="1" applyFont="1" applyAlignment="1">
      <alignment vertical="center"/>
    </xf>
    <xf numFmtId="0" fontId="23" fillId="0" borderId="0" xfId="2" applyFont="1" applyAlignment="1">
      <alignment vertical="center"/>
    </xf>
    <xf numFmtId="193" fontId="8" fillId="0" borderId="0" xfId="2" applyNumberFormat="1" applyFont="1" applyAlignment="1">
      <alignment vertical="center"/>
    </xf>
    <xf numFmtId="191" fontId="6" fillId="0" borderId="0" xfId="9" applyNumberFormat="1" applyFont="1" applyFill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26" fillId="0" borderId="2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9" fillId="0" borderId="0" xfId="0" applyFont="1" applyAlignment="1">
      <alignment vertical="top"/>
    </xf>
    <xf numFmtId="189" fontId="19" fillId="0" borderId="0" xfId="1" applyNumberFormat="1" applyFont="1" applyFill="1" applyBorder="1" applyAlignment="1">
      <alignment vertical="top"/>
    </xf>
    <xf numFmtId="189" fontId="2" fillId="0" borderId="0" xfId="1" applyNumberFormat="1" applyFont="1" applyFill="1" applyBorder="1" applyAlignment="1">
      <alignment vertical="top"/>
    </xf>
    <xf numFmtId="0" fontId="11" fillId="0" borderId="0" xfId="0" quotePrefix="1" applyFont="1" applyAlignment="1">
      <alignment horizontal="left" vertical="top"/>
    </xf>
    <xf numFmtId="0" fontId="2" fillId="0" borderId="0" xfId="0" applyFont="1" applyAlignment="1">
      <alignment vertical="top"/>
    </xf>
    <xf numFmtId="0" fontId="11" fillId="0" borderId="0" xfId="0" applyFont="1" applyAlignment="1">
      <alignment vertical="top"/>
    </xf>
    <xf numFmtId="37" fontId="25" fillId="0" borderId="0" xfId="0" applyNumberFormat="1" applyFont="1" applyAlignment="1">
      <alignment vertical="top"/>
    </xf>
    <xf numFmtId="0" fontId="25" fillId="0" borderId="0" xfId="0" applyFont="1" applyAlignment="1">
      <alignment vertical="top"/>
    </xf>
    <xf numFmtId="0" fontId="26" fillId="0" borderId="0" xfId="0" applyFont="1" applyAlignment="1">
      <alignment vertical="center"/>
    </xf>
    <xf numFmtId="189" fontId="31" fillId="0" borderId="0" xfId="1" applyNumberFormat="1" applyFont="1" applyFill="1" applyAlignment="1">
      <alignment vertical="center"/>
    </xf>
    <xf numFmtId="189" fontId="33" fillId="0" borderId="0" xfId="1" applyNumberFormat="1" applyFont="1" applyFill="1" applyAlignment="1">
      <alignment vertical="center"/>
    </xf>
    <xf numFmtId="0" fontId="26" fillId="0" borderId="0" xfId="0" applyFont="1" applyAlignment="1">
      <alignment vertical="top"/>
    </xf>
    <xf numFmtId="189" fontId="25" fillId="0" borderId="0" xfId="1" applyNumberFormat="1" applyFont="1" applyFill="1" applyBorder="1" applyAlignment="1">
      <alignment vertical="top"/>
    </xf>
    <xf numFmtId="0" fontId="20" fillId="0" borderId="0" xfId="0" applyFont="1" applyAlignment="1">
      <alignment horizontal="center" vertical="top"/>
    </xf>
    <xf numFmtId="189" fontId="31" fillId="0" borderId="0" xfId="1" applyNumberFormat="1" applyFont="1" applyFill="1" applyBorder="1" applyAlignment="1">
      <alignment vertical="center"/>
    </xf>
    <xf numFmtId="0" fontId="25" fillId="0" borderId="1" xfId="0" applyFont="1" applyBorder="1" applyAlignment="1">
      <alignment vertical="top"/>
    </xf>
    <xf numFmtId="191" fontId="35" fillId="0" borderId="0" xfId="9" applyNumberFormat="1" applyFont="1" applyFill="1" applyAlignment="1">
      <alignment horizontal="right" vertical="top"/>
    </xf>
    <xf numFmtId="0" fontId="25" fillId="0" borderId="1" xfId="0" applyFont="1" applyBorder="1" applyAlignment="1">
      <alignment horizontal="right" vertical="top"/>
    </xf>
    <xf numFmtId="0" fontId="25" fillId="0" borderId="0" xfId="0" applyFont="1" applyAlignment="1">
      <alignment horizontal="center" vertical="top"/>
    </xf>
    <xf numFmtId="189" fontId="5" fillId="0" borderId="1" xfId="1" applyNumberFormat="1" applyFont="1" applyFill="1" applyBorder="1" applyAlignment="1">
      <alignment vertical="top"/>
    </xf>
    <xf numFmtId="189" fontId="5" fillId="0" borderId="2" xfId="1" applyNumberFormat="1" applyFont="1" applyFill="1" applyBorder="1" applyAlignment="1">
      <alignment vertical="top"/>
    </xf>
    <xf numFmtId="189" fontId="5" fillId="0" borderId="3" xfId="1" applyNumberFormat="1" applyFont="1" applyFill="1" applyBorder="1" applyAlignment="1">
      <alignment vertical="top"/>
    </xf>
    <xf numFmtId="189" fontId="25" fillId="0" borderId="1" xfId="1" applyNumberFormat="1" applyFont="1" applyFill="1" applyBorder="1" applyAlignment="1">
      <alignment vertical="top"/>
    </xf>
    <xf numFmtId="189" fontId="25" fillId="0" borderId="2" xfId="1" applyNumberFormat="1" applyFont="1" applyFill="1" applyBorder="1" applyAlignment="1">
      <alignment vertical="top"/>
    </xf>
    <xf numFmtId="189" fontId="25" fillId="0" borderId="3" xfId="1" applyNumberFormat="1" applyFont="1" applyFill="1" applyBorder="1" applyAlignment="1">
      <alignment vertical="top"/>
    </xf>
    <xf numFmtId="0" fontId="11" fillId="0" borderId="0" xfId="0" applyFont="1" applyAlignment="1">
      <alignment vertical="center"/>
    </xf>
    <xf numFmtId="0" fontId="25" fillId="0" borderId="0" xfId="2" applyFont="1" applyAlignment="1">
      <alignment vertical="center"/>
    </xf>
    <xf numFmtId="0" fontId="24" fillId="0" borderId="0" xfId="3" applyFont="1" applyAlignment="1">
      <alignment vertical="center"/>
    </xf>
    <xf numFmtId="187" fontId="5" fillId="0" borderId="0" xfId="0" applyNumberFormat="1" applyFont="1" applyAlignment="1">
      <alignment horizontal="center" vertical="center"/>
    </xf>
    <xf numFmtId="193" fontId="24" fillId="0" borderId="0" xfId="2" applyNumberFormat="1" applyFont="1" applyAlignment="1">
      <alignment vertical="center"/>
    </xf>
    <xf numFmtId="0" fontId="5" fillId="0" borderId="0" xfId="0" applyFont="1" applyAlignment="1">
      <alignment vertical="center"/>
    </xf>
    <xf numFmtId="194" fontId="25" fillId="0" borderId="0" xfId="0" applyNumberFormat="1" applyFont="1" applyAlignment="1">
      <alignment horizontal="center" vertical="center"/>
    </xf>
    <xf numFmtId="0" fontId="25" fillId="0" borderId="0" xfId="3" applyFont="1" applyAlignment="1">
      <alignment vertical="center"/>
    </xf>
    <xf numFmtId="193" fontId="25" fillId="0" borderId="0" xfId="2" applyNumberFormat="1" applyFont="1" applyAlignment="1">
      <alignment vertical="center"/>
    </xf>
    <xf numFmtId="187" fontId="25" fillId="0" borderId="3" xfId="0" applyNumberFormat="1" applyFont="1" applyBorder="1" applyAlignment="1">
      <alignment horizontal="center" vertical="center"/>
    </xf>
    <xf numFmtId="187" fontId="5" fillId="0" borderId="0" xfId="2" applyNumberFormat="1" applyFont="1" applyAlignment="1">
      <alignment vertical="center"/>
    </xf>
    <xf numFmtId="0" fontId="11" fillId="0" borderId="0" xfId="3" applyFont="1" applyAlignment="1">
      <alignment horizontal="center" vertical="center"/>
    </xf>
    <xf numFmtId="43" fontId="24" fillId="0" borderId="0" xfId="9" applyFont="1" applyFill="1" applyAlignment="1">
      <alignment vertical="center"/>
    </xf>
    <xf numFmtId="0" fontId="19" fillId="0" borderId="0" xfId="0" quotePrefix="1" applyFont="1" applyAlignment="1">
      <alignment horizontal="right" vertical="center"/>
    </xf>
    <xf numFmtId="0" fontId="19" fillId="0" borderId="0" xfId="0" applyFont="1"/>
    <xf numFmtId="194" fontId="5" fillId="0" borderId="0" xfId="0" applyNumberFormat="1" applyFont="1" applyAlignment="1">
      <alignment horizontal="center" vertical="top"/>
    </xf>
    <xf numFmtId="194" fontId="8" fillId="0" borderId="0" xfId="2" applyNumberFormat="1" applyFont="1" applyAlignment="1">
      <alignment vertical="center"/>
    </xf>
    <xf numFmtId="187" fontId="5" fillId="0" borderId="3" xfId="0" applyNumberFormat="1" applyFont="1" applyBorder="1" applyAlignment="1">
      <alignment horizontal="center" vertical="top"/>
    </xf>
    <xf numFmtId="0" fontId="21" fillId="0" borderId="0" xfId="2" applyFont="1" applyAlignment="1">
      <alignment vertical="center"/>
    </xf>
    <xf numFmtId="0" fontId="21" fillId="0" borderId="0" xfId="3" applyFont="1" applyAlignment="1">
      <alignment vertical="center"/>
    </xf>
    <xf numFmtId="187" fontId="20" fillId="0" borderId="0" xfId="0" applyNumberFormat="1" applyFont="1" applyAlignment="1">
      <alignment horizontal="center" vertical="top"/>
    </xf>
    <xf numFmtId="195" fontId="5" fillId="0" borderId="0" xfId="0" applyNumberFormat="1" applyFont="1" applyAlignment="1">
      <alignment horizontal="center" vertical="top"/>
    </xf>
    <xf numFmtId="195" fontId="8" fillId="0" borderId="0" xfId="2" applyNumberFormat="1" applyFont="1" applyAlignment="1">
      <alignment vertical="center"/>
    </xf>
    <xf numFmtId="190" fontId="2" fillId="0" borderId="4" xfId="1" applyNumberFormat="1" applyFont="1" applyFill="1" applyBorder="1" applyAlignment="1">
      <alignment vertical="center"/>
    </xf>
    <xf numFmtId="190" fontId="2" fillId="0" borderId="0" xfId="1" applyNumberFormat="1" applyFont="1" applyFill="1" applyBorder="1" applyAlignment="1">
      <alignment vertical="center"/>
    </xf>
    <xf numFmtId="43" fontId="2" fillId="0" borderId="4" xfId="9" applyFont="1" applyFill="1" applyBorder="1" applyAlignment="1">
      <alignment horizontal="right" vertical="center" indent="1"/>
    </xf>
    <xf numFmtId="189" fontId="2" fillId="0" borderId="1" xfId="1" applyNumberFormat="1" applyFont="1" applyFill="1" applyBorder="1" applyAlignment="1">
      <alignment horizontal="right" vertical="center"/>
    </xf>
    <xf numFmtId="37" fontId="25" fillId="0" borderId="0" xfId="13" applyNumberFormat="1" applyFont="1" applyAlignment="1">
      <alignment vertical="center"/>
    </xf>
    <xf numFmtId="189" fontId="31" fillId="0" borderId="3" xfId="1" applyNumberFormat="1" applyFont="1" applyFill="1" applyBorder="1" applyAlignment="1">
      <alignment vertical="center"/>
    </xf>
    <xf numFmtId="189" fontId="3" fillId="0" borderId="0" xfId="0" applyNumberFormat="1" applyFont="1" applyAlignment="1">
      <alignment vertical="top"/>
    </xf>
    <xf numFmtId="0" fontId="5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189" fontId="31" fillId="0" borderId="2" xfId="1" applyNumberFormat="1" applyFont="1" applyFill="1" applyBorder="1" applyAlignment="1">
      <alignment vertical="center"/>
    </xf>
    <xf numFmtId="0" fontId="33" fillId="0" borderId="0" xfId="0" applyFont="1" applyAlignment="1">
      <alignment vertical="center"/>
    </xf>
    <xf numFmtId="189" fontId="2" fillId="0" borderId="5" xfId="1" applyNumberFormat="1" applyFont="1" applyFill="1" applyBorder="1" applyAlignment="1">
      <alignment vertical="center"/>
    </xf>
    <xf numFmtId="0" fontId="2" fillId="0" borderId="0" xfId="0" applyFont="1" applyAlignment="1">
      <alignment vertical="center" shrinkToFit="1"/>
    </xf>
    <xf numFmtId="43" fontId="2" fillId="0" borderId="0" xfId="9" applyFont="1" applyFill="1" applyAlignment="1">
      <alignment vertical="center" shrinkToFit="1"/>
    </xf>
    <xf numFmtId="43" fontId="19" fillId="0" borderId="0" xfId="9" applyFont="1" applyFill="1" applyAlignment="1">
      <alignment vertical="center"/>
    </xf>
    <xf numFmtId="0" fontId="37" fillId="0" borderId="0" xfId="0" applyFont="1" applyAlignment="1">
      <alignment horizontal="left" vertical="center"/>
    </xf>
    <xf numFmtId="39" fontId="18" fillId="0" borderId="0" xfId="10" applyFont="1" applyAlignment="1">
      <alignment horizontal="center"/>
    </xf>
    <xf numFmtId="39" fontId="18" fillId="0" borderId="0" xfId="5" applyNumberFormat="1" applyFont="1"/>
    <xf numFmtId="191" fontId="2" fillId="0" borderId="5" xfId="0" applyNumberFormat="1" applyFont="1" applyBorder="1" applyAlignment="1">
      <alignment horizontal="center" vertical="center"/>
    </xf>
    <xf numFmtId="191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39" fontId="30" fillId="0" borderId="0" xfId="10" applyFont="1" applyAlignment="1">
      <alignment horizontal="center"/>
    </xf>
    <xf numFmtId="39" fontId="30" fillId="0" borderId="0" xfId="5" applyNumberFormat="1" applyFont="1"/>
    <xf numFmtId="39" fontId="30" fillId="0" borderId="0" xfId="5" applyNumberFormat="1" applyFont="1" applyAlignment="1">
      <alignment shrinkToFit="1"/>
    </xf>
    <xf numFmtId="0" fontId="19" fillId="0" borderId="0" xfId="0" applyFont="1" applyAlignment="1">
      <alignment horizontal="center" vertical="center"/>
    </xf>
    <xf numFmtId="189" fontId="2" fillId="0" borderId="0" xfId="0" applyNumberFormat="1" applyFont="1" applyAlignment="1">
      <alignment vertical="center" shrinkToFit="1"/>
    </xf>
    <xf numFmtId="39" fontId="18" fillId="0" borderId="0" xfId="5" applyNumberFormat="1" applyFont="1" applyAlignment="1">
      <alignment shrinkToFit="1"/>
    </xf>
    <xf numFmtId="39" fontId="30" fillId="0" borderId="0" xfId="5" applyNumberFormat="1" applyFont="1" applyAlignment="1">
      <alignment horizontal="center"/>
    </xf>
    <xf numFmtId="191" fontId="30" fillId="0" borderId="0" xfId="0" applyNumberFormat="1" applyFont="1" applyAlignment="1">
      <alignment vertical="center"/>
    </xf>
    <xf numFmtId="39" fontId="18" fillId="0" borderId="0" xfId="5" applyNumberFormat="1" applyFont="1" applyAlignment="1">
      <alignment horizontal="center"/>
    </xf>
    <xf numFmtId="189" fontId="17" fillId="0" borderId="0" xfId="0" applyNumberFormat="1" applyFont="1" applyAlignment="1">
      <alignment vertical="center"/>
    </xf>
    <xf numFmtId="189" fontId="17" fillId="0" borderId="0" xfId="0" applyNumberFormat="1" applyFont="1" applyAlignment="1">
      <alignment vertical="center" shrinkToFit="1"/>
    </xf>
    <xf numFmtId="0" fontId="17" fillId="0" borderId="0" xfId="0" applyFont="1" applyAlignment="1">
      <alignment vertical="center" shrinkToFit="1"/>
    </xf>
    <xf numFmtId="189" fontId="29" fillId="0" borderId="0" xfId="0" applyNumberFormat="1" applyFont="1" applyAlignment="1">
      <alignment vertical="center"/>
    </xf>
    <xf numFmtId="39" fontId="30" fillId="0" borderId="0" xfId="10" applyFont="1"/>
    <xf numFmtId="39" fontId="18" fillId="0" borderId="0" xfId="10" applyFont="1"/>
    <xf numFmtId="191" fontId="1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0" fillId="0" borderId="0" xfId="0" quotePrefix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/>
    </xf>
    <xf numFmtId="192" fontId="5" fillId="0" borderId="1" xfId="3" applyNumberFormat="1" applyFont="1" applyBorder="1" applyAlignment="1">
      <alignment horizontal="center" vertical="center"/>
    </xf>
    <xf numFmtId="0" fontId="4" fillId="0" borderId="0" xfId="2" quotePrefix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91" fontId="6" fillId="0" borderId="0" xfId="2" applyNumberFormat="1" applyFont="1" applyAlignment="1">
      <alignment horizontal="center" vertical="center"/>
    </xf>
    <xf numFmtId="191" fontId="5" fillId="0" borderId="1" xfId="2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192" fontId="5" fillId="0" borderId="2" xfId="3" applyNumberFormat="1" applyFont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192" fontId="12" fillId="0" borderId="0" xfId="3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7" applyFont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35" fillId="0" borderId="0" xfId="7" applyFont="1" applyAlignment="1">
      <alignment horizontal="center" vertical="center"/>
    </xf>
    <xf numFmtId="0" fontId="25" fillId="0" borderId="1" xfId="0" applyFont="1" applyBorder="1" applyAlignment="1">
      <alignment horizontal="center" vertical="top"/>
    </xf>
  </cellXfs>
  <cellStyles count="16">
    <cellStyle name="Comma" xfId="9" builtinId="3"/>
    <cellStyle name="Comma 2" xfId="4" xr:uid="{00000000-0005-0000-0000-000001000000}"/>
    <cellStyle name="Comma 2 2" xfId="1" xr:uid="{00000000-0005-0000-0000-000002000000}"/>
    <cellStyle name="Comma 2 2 2" xfId="15" xr:uid="{00000000-0005-0000-0000-000003000000}"/>
    <cellStyle name="Comma 94" xfId="6" xr:uid="{00000000-0005-0000-0000-000004000000}"/>
    <cellStyle name="Normal" xfId="0" builtinId="0"/>
    <cellStyle name="Normal 101" xfId="12" xr:uid="{00000000-0005-0000-0000-000006000000}"/>
    <cellStyle name="Normal 111" xfId="2" xr:uid="{00000000-0005-0000-0000-000007000000}"/>
    <cellStyle name="Normal 2" xfId="5" xr:uid="{00000000-0005-0000-0000-000008000000}"/>
    <cellStyle name="Normal 2 2" xfId="14" xr:uid="{00000000-0005-0000-0000-000009000000}"/>
    <cellStyle name="Normal 3" xfId="7" xr:uid="{00000000-0005-0000-0000-00000A000000}"/>
    <cellStyle name="Normal 30" xfId="8" xr:uid="{00000000-0005-0000-0000-00000B000000}"/>
    <cellStyle name="Normal 5" xfId="11" xr:uid="{00000000-0005-0000-0000-00000C000000}"/>
    <cellStyle name="Normal_BS&amp;PL" xfId="13" xr:uid="{00000000-0005-0000-0000-00000D000000}"/>
    <cellStyle name="Normal_T-59-Q1" xfId="3" xr:uid="{00000000-0005-0000-0000-00000E000000}"/>
    <cellStyle name="ปกติ_Sheet1" xfId="10" xr:uid="{00000000-0005-0000-0000-00000F000000}"/>
  </cellStyles>
  <dxfs count="0"/>
  <tableStyles count="0" defaultTableStyle="TableStyleMedium2" defaultPivotStyle="PivotStyleLight16"/>
  <colors>
    <mruColors>
      <color rgb="FF0000FF"/>
      <color rgb="FFFE6A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様式B-15"/>
      <sheetName val="Investments"/>
      <sheetName val="12_31_01"/>
      <sheetName val="FIN TB_SI"/>
      <sheetName val="Prft&amp;Loss"/>
      <sheetName val="Accruals &amp; Prepayments "/>
      <sheetName val="Expenses"/>
      <sheetName val="Trial Balance"/>
      <sheetName val="vouch"/>
      <sheetName val="ลูกหนี้_เก่า_"/>
      <sheetName val="DPLA"/>
      <sheetName val="BALANCE SHEET "/>
      <sheetName val="คีย์ข้อมูลรายละเอียดต่างๆ"/>
      <sheetName val="Trial_Balance"/>
      <sheetName val="FIN_TB_SI"/>
      <sheetName val="Accruals_&amp;_Prepayments_"/>
      <sheetName val="STart"/>
      <sheetName val="_FS1220"/>
      <sheetName val="_FS1610"/>
      <sheetName val="_FS1710"/>
      <sheetName val="仕様2"/>
      <sheetName val="DealerData"/>
      <sheetName val="Wkgs_BS Lead"/>
      <sheetName val="DEP12"/>
      <sheetName val="V310"/>
      <sheetName val="TB"/>
      <sheetName val="Total 01'05"/>
      <sheetName val="กราฟ"/>
      <sheetName val="stat local"/>
      <sheetName val="REPORT"/>
      <sheetName val="43"/>
      <sheetName val="AA-1"/>
      <sheetName val="PS-1995"/>
      <sheetName val="10-1 Media"/>
      <sheetName val="10-cut"/>
      <sheetName val="VBMON"/>
      <sheetName val="ข้อมูลทำ DropDown"/>
      <sheetName val="DATA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J1"/>
      <sheetName val="Detail"/>
      <sheetName val="Group"/>
      <sheetName val="non taxable"/>
      <sheetName val="F1"/>
      <sheetName val="P&amp;L"/>
      <sheetName val="________BLDG"/>
      <sheetName val="DATA LC_TR__K_Bank  "/>
      <sheetName val="Rate"/>
      <sheetName val="JH"/>
      <sheetName val="JAN"/>
      <sheetName val="AP Trade"/>
      <sheetName val="Sheet1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TP-dec95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Detail①"/>
      <sheetName val="Thailand"/>
      <sheetName val="pa group"/>
      <sheetName val="Variables"/>
      <sheetName val="925"/>
      <sheetName val="cal (2)"/>
      <sheetName val="TB0109"/>
      <sheetName val="TB0209"/>
      <sheetName val="TB0309"/>
      <sheetName val="TB0409"/>
      <sheetName val="TB0509"/>
      <sheetName val="TB0609"/>
      <sheetName val="TB0709"/>
      <sheetName val="TB0809"/>
      <sheetName val="TB0909"/>
      <sheetName val="TB1009"/>
      <sheetName val="TB1109"/>
      <sheetName val="TB1209"/>
      <sheetName val="เงินกู้ MGC"/>
      <sheetName val="เงินกู้ธนชาติ"/>
      <sheetName val="JAN50"/>
      <sheetName val="Prod"/>
      <sheetName val="#REF!"/>
      <sheetName val="20040910_mrpref"/>
      <sheetName val="熔接"/>
      <sheetName val="Canal_IS"/>
      <sheetName val="OPERATING EXPS."/>
      <sheetName val="5131广宣费用"/>
      <sheetName val="21200002"/>
      <sheetName val="2161"/>
      <sheetName val="Graph 1"/>
      <sheetName val="1604-08"/>
      <sheetName val="1603-08"/>
      <sheetName val="1701-08"/>
      <sheetName val="51100"/>
      <sheetName val="Suppliers"/>
      <sheetName val="Analyst sentiment"/>
      <sheetName val="Cement and aggregates"/>
      <sheetName val="Lumber"/>
      <sheetName val="HVAC"/>
      <sheetName val="Electrical"/>
      <sheetName val="Metal Prices"/>
      <sheetName val="Housing forecasts"/>
      <sheetName val="Distributor equity performance"/>
      <sheetName val="TB09.30.04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X109"/>
  <sheetViews>
    <sheetView view="pageBreakPreview" topLeftCell="A92" zoomScaleNormal="100" zoomScaleSheetLayoutView="100" workbookViewId="0">
      <selection activeCell="F87" sqref="F87:L95"/>
    </sheetView>
  </sheetViews>
  <sheetFormatPr defaultColWidth="9.09765625" defaultRowHeight="23.4"/>
  <cols>
    <col min="1" max="1" width="1.09765625" style="19" customWidth="1"/>
    <col min="2" max="2" width="0.8984375" style="19" customWidth="1"/>
    <col min="3" max="3" width="0.8984375" style="20" customWidth="1"/>
    <col min="4" max="4" width="39.8984375" style="20" customWidth="1"/>
    <col min="5" max="5" width="4.69921875" style="44" customWidth="1"/>
    <col min="6" max="6" width="10.19921875" style="20" customWidth="1"/>
    <col min="7" max="7" width="0.19921875" style="20" customWidth="1"/>
    <col min="8" max="8" width="10.19921875" style="20" customWidth="1"/>
    <col min="9" max="9" width="0.5" style="20" customWidth="1"/>
    <col min="10" max="10" width="10.19921875" style="20" customWidth="1"/>
    <col min="11" max="11" width="0.19921875" style="20" customWidth="1"/>
    <col min="12" max="12" width="10.19921875" style="20" customWidth="1"/>
    <col min="13" max="13" width="11" style="19" customWidth="1"/>
    <col min="14" max="14" width="2.8984375" style="180" bestFit="1" customWidth="1"/>
    <col min="15" max="15" width="10.09765625" style="180" customWidth="1"/>
    <col min="16" max="16" width="2.8984375" style="180" bestFit="1" customWidth="1"/>
    <col min="17" max="17" width="9.8984375" style="180" customWidth="1"/>
    <col min="18" max="18" width="2.09765625" style="180" customWidth="1"/>
    <col min="19" max="20" width="9.09765625" style="19"/>
    <col min="21" max="21" width="11.69921875" style="19" customWidth="1"/>
    <col min="22" max="22" width="12.09765625" style="19" bestFit="1" customWidth="1"/>
    <col min="23" max="16384" width="9.09765625" style="19"/>
  </cols>
  <sheetData>
    <row r="1" spans="1:21">
      <c r="A1" s="38"/>
      <c r="B1" s="38"/>
      <c r="C1" s="44"/>
      <c r="D1" s="44"/>
      <c r="F1" s="44"/>
      <c r="G1" s="44"/>
      <c r="H1" s="44"/>
      <c r="I1" s="44"/>
      <c r="J1" s="44"/>
      <c r="K1" s="44"/>
      <c r="L1" s="47" t="s">
        <v>175</v>
      </c>
      <c r="N1" s="179"/>
      <c r="P1" s="179"/>
      <c r="R1" s="179"/>
    </row>
    <row r="2" spans="1:21">
      <c r="A2" s="38"/>
      <c r="B2" s="38"/>
      <c r="C2" s="44"/>
      <c r="D2" s="44"/>
      <c r="F2" s="44"/>
      <c r="G2" s="44"/>
      <c r="H2" s="44"/>
      <c r="I2" s="44"/>
      <c r="J2" s="44"/>
      <c r="K2" s="44"/>
      <c r="L2" s="48" t="s">
        <v>176</v>
      </c>
      <c r="N2" s="179"/>
      <c r="P2" s="179"/>
      <c r="R2" s="179"/>
    </row>
    <row r="3" spans="1:21">
      <c r="A3" s="206" t="s">
        <v>110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N3" s="179"/>
      <c r="P3" s="179"/>
      <c r="R3" s="179"/>
    </row>
    <row r="4" spans="1:21">
      <c r="A4" s="201" t="s">
        <v>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N4" s="179"/>
      <c r="P4" s="179"/>
      <c r="R4" s="179"/>
    </row>
    <row r="5" spans="1:21">
      <c r="A5" s="201" t="s">
        <v>156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N5" s="179"/>
      <c r="P5" s="179"/>
      <c r="R5" s="179"/>
    </row>
    <row r="6" spans="1:21">
      <c r="A6" s="201" t="s">
        <v>146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N6" s="179"/>
      <c r="P6" s="179"/>
      <c r="R6" s="179"/>
    </row>
    <row r="7" spans="1:21" ht="6.75" customHeight="1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N7" s="179"/>
      <c r="P7" s="179"/>
      <c r="R7" s="179"/>
    </row>
    <row r="8" spans="1:21" s="21" customFormat="1" ht="20.25" customHeight="1">
      <c r="A8" s="40"/>
      <c r="B8" s="40"/>
      <c r="C8" s="40"/>
      <c r="D8" s="40"/>
      <c r="E8" s="40"/>
      <c r="F8" s="50"/>
      <c r="G8" s="50"/>
      <c r="H8" s="50"/>
      <c r="I8" s="50"/>
      <c r="J8" s="50"/>
      <c r="K8" s="50"/>
      <c r="L8" s="51" t="s">
        <v>95</v>
      </c>
      <c r="N8" s="179"/>
      <c r="O8" s="180"/>
      <c r="P8" s="179"/>
      <c r="Q8" s="180"/>
      <c r="R8" s="179"/>
    </row>
    <row r="9" spans="1:21" s="21" customFormat="1" ht="20.25" customHeight="1">
      <c r="A9" s="40"/>
      <c r="B9" s="40"/>
      <c r="C9" s="40"/>
      <c r="D9" s="40"/>
      <c r="E9" s="40"/>
      <c r="F9" s="203" t="s">
        <v>1</v>
      </c>
      <c r="G9" s="203"/>
      <c r="H9" s="203"/>
      <c r="I9" s="42"/>
      <c r="J9" s="203" t="s">
        <v>2</v>
      </c>
      <c r="K9" s="203"/>
      <c r="L9" s="203"/>
      <c r="N9" s="179"/>
      <c r="O9" s="180"/>
      <c r="P9" s="179"/>
      <c r="Q9" s="180"/>
      <c r="R9" s="179"/>
    </row>
    <row r="10" spans="1:21" s="21" customFormat="1" ht="20.25" customHeight="1">
      <c r="D10" s="40"/>
      <c r="E10" s="40"/>
      <c r="F10" s="181" t="s">
        <v>91</v>
      </c>
      <c r="G10" s="182"/>
      <c r="H10" s="181" t="s">
        <v>91</v>
      </c>
      <c r="I10" s="42"/>
      <c r="J10" s="181" t="s">
        <v>91</v>
      </c>
      <c r="K10" s="182"/>
      <c r="L10" s="181" t="s">
        <v>91</v>
      </c>
      <c r="N10" s="179"/>
      <c r="O10" s="180"/>
      <c r="P10" s="179"/>
      <c r="Q10" s="180"/>
      <c r="R10" s="179"/>
    </row>
    <row r="11" spans="1:21" s="21" customFormat="1" ht="20.25" customHeight="1">
      <c r="D11" s="40"/>
      <c r="E11" s="53" t="s">
        <v>3</v>
      </c>
      <c r="F11" s="183" t="s">
        <v>147</v>
      </c>
      <c r="G11" s="182"/>
      <c r="H11" s="183" t="s">
        <v>148</v>
      </c>
      <c r="I11" s="182"/>
      <c r="J11" s="183" t="s">
        <v>147</v>
      </c>
      <c r="K11" s="182"/>
      <c r="L11" s="183" t="s">
        <v>148</v>
      </c>
      <c r="N11" s="179"/>
      <c r="O11" s="180"/>
      <c r="P11" s="179"/>
      <c r="Q11" s="180"/>
      <c r="R11" s="179"/>
    </row>
    <row r="12" spans="1:21" s="40" customFormat="1" ht="20.25" customHeight="1">
      <c r="A12" s="202" t="s">
        <v>4</v>
      </c>
      <c r="B12" s="202"/>
      <c r="C12" s="202"/>
      <c r="D12" s="202"/>
      <c r="N12" s="184"/>
      <c r="O12" s="185"/>
      <c r="P12" s="184"/>
      <c r="Q12" s="185"/>
      <c r="R12" s="184"/>
    </row>
    <row r="13" spans="1:21" s="40" customFormat="1" ht="20.25" customHeight="1">
      <c r="A13" s="81" t="s">
        <v>5</v>
      </c>
      <c r="B13" s="81"/>
      <c r="C13" s="81"/>
      <c r="D13" s="81"/>
      <c r="H13" s="43"/>
      <c r="L13" s="43"/>
      <c r="N13" s="184"/>
      <c r="O13" s="185"/>
      <c r="P13" s="184"/>
      <c r="Q13" s="185"/>
      <c r="R13" s="184"/>
    </row>
    <row r="14" spans="1:21" s="40" customFormat="1" ht="20.25" customHeight="1">
      <c r="B14" s="40" t="s">
        <v>6</v>
      </c>
      <c r="E14" s="42"/>
      <c r="F14" s="33">
        <v>107893</v>
      </c>
      <c r="G14" s="79"/>
      <c r="H14" s="82">
        <v>174536</v>
      </c>
      <c r="I14" s="79"/>
      <c r="J14" s="33">
        <v>97281</v>
      </c>
      <c r="K14" s="79"/>
      <c r="L14" s="82">
        <v>161886</v>
      </c>
      <c r="N14" s="184"/>
      <c r="O14" s="186"/>
      <c r="P14" s="184"/>
      <c r="Q14" s="185"/>
      <c r="R14" s="184"/>
      <c r="S14" s="186"/>
      <c r="T14" s="43"/>
      <c r="U14" s="43"/>
    </row>
    <row r="15" spans="1:21" s="40" customFormat="1" ht="20.25" customHeight="1">
      <c r="B15" s="40" t="s">
        <v>7</v>
      </c>
      <c r="E15" s="42"/>
      <c r="F15" s="33">
        <v>1498</v>
      </c>
      <c r="G15" s="79"/>
      <c r="H15" s="82">
        <v>1459</v>
      </c>
      <c r="I15" s="87"/>
      <c r="J15" s="33">
        <v>649</v>
      </c>
      <c r="K15" s="87"/>
      <c r="L15" s="82">
        <v>645</v>
      </c>
      <c r="N15" s="184"/>
      <c r="O15" s="186"/>
      <c r="P15" s="184"/>
      <c r="Q15" s="185"/>
      <c r="R15" s="184"/>
      <c r="S15" s="186"/>
      <c r="T15" s="43"/>
      <c r="U15" s="43"/>
    </row>
    <row r="16" spans="1:21" s="40" customFormat="1" ht="20.25" customHeight="1">
      <c r="B16" s="40" t="s">
        <v>111</v>
      </c>
      <c r="E16" s="42">
        <v>4</v>
      </c>
      <c r="F16" s="33">
        <f>697664+16502</f>
        <v>714166</v>
      </c>
      <c r="G16" s="79"/>
      <c r="H16" s="82">
        <v>725849</v>
      </c>
      <c r="I16" s="79"/>
      <c r="J16" s="33">
        <f>681032+16502</f>
        <v>697534</v>
      </c>
      <c r="K16" s="79"/>
      <c r="L16" s="82">
        <v>703037</v>
      </c>
      <c r="N16" s="184"/>
      <c r="O16" s="186"/>
      <c r="P16" s="184"/>
      <c r="Q16" s="186"/>
      <c r="R16" s="184"/>
      <c r="S16" s="186"/>
      <c r="T16" s="43"/>
      <c r="U16" s="43"/>
    </row>
    <row r="17" spans="1:22" s="40" customFormat="1" ht="20.25" customHeight="1">
      <c r="B17" s="40" t="s">
        <v>132</v>
      </c>
      <c r="E17" s="42">
        <v>5</v>
      </c>
      <c r="F17" s="33">
        <v>372139</v>
      </c>
      <c r="H17" s="33">
        <v>396044</v>
      </c>
      <c r="I17" s="33"/>
      <c r="J17" s="83">
        <v>351949</v>
      </c>
      <c r="K17" s="33"/>
      <c r="L17" s="33">
        <v>382784</v>
      </c>
      <c r="N17" s="184"/>
      <c r="O17" s="186"/>
      <c r="P17" s="184"/>
      <c r="Q17" s="185"/>
      <c r="R17" s="184"/>
      <c r="S17" s="186"/>
      <c r="T17" s="43"/>
      <c r="U17" s="43"/>
    </row>
    <row r="18" spans="1:22" s="40" customFormat="1" ht="20.25" customHeight="1">
      <c r="B18" s="40" t="s">
        <v>8</v>
      </c>
      <c r="E18" s="42">
        <v>6</v>
      </c>
      <c r="F18" s="33">
        <v>9145</v>
      </c>
      <c r="G18" s="79"/>
      <c r="H18" s="33">
        <v>11046</v>
      </c>
      <c r="I18" s="79"/>
      <c r="J18" s="33">
        <v>9119</v>
      </c>
      <c r="K18" s="79"/>
      <c r="L18" s="33">
        <v>10701</v>
      </c>
      <c r="N18" s="184"/>
      <c r="O18" s="186"/>
      <c r="P18" s="184"/>
      <c r="Q18" s="185"/>
      <c r="R18" s="184"/>
      <c r="S18" s="186"/>
      <c r="T18" s="43"/>
      <c r="U18" s="43"/>
    </row>
    <row r="19" spans="1:22" s="40" customFormat="1" ht="20.25" customHeight="1">
      <c r="B19" s="40" t="s">
        <v>9</v>
      </c>
      <c r="E19" s="42"/>
      <c r="F19" s="33">
        <v>30387</v>
      </c>
      <c r="G19" s="79"/>
      <c r="H19" s="33">
        <v>23555</v>
      </c>
      <c r="I19" s="87"/>
      <c r="J19" s="33">
        <v>30387</v>
      </c>
      <c r="K19" s="87"/>
      <c r="L19" s="33">
        <v>23545</v>
      </c>
      <c r="N19" s="184"/>
      <c r="O19" s="186"/>
      <c r="P19" s="184"/>
      <c r="Q19" s="185"/>
      <c r="R19" s="184"/>
      <c r="S19" s="186"/>
      <c r="T19" s="43"/>
      <c r="U19" s="43"/>
    </row>
    <row r="20" spans="1:22" s="40" customFormat="1" ht="20.25" customHeight="1">
      <c r="B20" s="40" t="s">
        <v>10</v>
      </c>
      <c r="E20" s="42"/>
      <c r="F20" s="33">
        <v>19909</v>
      </c>
      <c r="G20" s="79"/>
      <c r="H20" s="33">
        <v>22232</v>
      </c>
      <c r="I20" s="87"/>
      <c r="J20" s="33">
        <v>19064</v>
      </c>
      <c r="K20" s="87"/>
      <c r="L20" s="33">
        <v>21353</v>
      </c>
      <c r="N20" s="184"/>
      <c r="O20" s="186"/>
      <c r="P20" s="184"/>
      <c r="Q20" s="185"/>
      <c r="R20" s="184"/>
      <c r="S20" s="186"/>
      <c r="T20" s="43"/>
      <c r="U20" s="43"/>
    </row>
    <row r="21" spans="1:22" s="40" customFormat="1" ht="20.25" customHeight="1">
      <c r="C21" s="81" t="s">
        <v>11</v>
      </c>
      <c r="E21" s="42"/>
      <c r="F21" s="84">
        <f>SUM(F14:F20)</f>
        <v>1255137</v>
      </c>
      <c r="G21" s="79"/>
      <c r="H21" s="84">
        <v>1354721</v>
      </c>
      <c r="I21" s="87"/>
      <c r="J21" s="84">
        <f>SUM(J14:J20)</f>
        <v>1205983</v>
      </c>
      <c r="K21" s="87"/>
      <c r="L21" s="84">
        <v>1303951</v>
      </c>
      <c r="M21" s="43">
        <f>SUM(F14:F20)-F21</f>
        <v>0</v>
      </c>
      <c r="N21" s="184"/>
      <c r="O21" s="43">
        <f>SUM(H14:H20)-H21</f>
        <v>0</v>
      </c>
      <c r="P21" s="184"/>
      <c r="Q21" s="43">
        <f>SUM(J14:J20)-J21</f>
        <v>0</v>
      </c>
      <c r="R21" s="184"/>
      <c r="S21" s="43">
        <f>SUM(L14:L20)-L21</f>
        <v>0</v>
      </c>
      <c r="T21" s="43"/>
      <c r="U21" s="43"/>
      <c r="V21" s="43"/>
    </row>
    <row r="22" spans="1:22" s="40" customFormat="1" ht="20.25" customHeight="1">
      <c r="A22" s="208" t="s">
        <v>12</v>
      </c>
      <c r="B22" s="208"/>
      <c r="C22" s="208"/>
      <c r="D22" s="208"/>
      <c r="E22" s="187"/>
      <c r="F22" s="79"/>
      <c r="G22" s="79"/>
      <c r="H22" s="87"/>
      <c r="I22" s="87"/>
      <c r="J22" s="87"/>
      <c r="K22" s="87"/>
      <c r="L22" s="87"/>
      <c r="N22" s="184"/>
      <c r="P22" s="184"/>
      <c r="R22" s="184"/>
      <c r="T22" s="43"/>
      <c r="U22" s="43"/>
    </row>
    <row r="23" spans="1:22" s="40" customFormat="1" ht="20.25" customHeight="1">
      <c r="B23" s="40" t="s">
        <v>13</v>
      </c>
      <c r="E23" s="42">
        <v>7</v>
      </c>
      <c r="F23" s="33">
        <v>34435</v>
      </c>
      <c r="G23" s="79"/>
      <c r="H23" s="33">
        <v>34435</v>
      </c>
      <c r="I23" s="79"/>
      <c r="J23" s="33">
        <v>25620</v>
      </c>
      <c r="K23" s="79"/>
      <c r="L23" s="33">
        <v>25620</v>
      </c>
      <c r="N23" s="184"/>
      <c r="O23" s="186"/>
      <c r="P23" s="184"/>
      <c r="R23" s="184"/>
      <c r="S23" s="186"/>
      <c r="T23" s="43"/>
      <c r="U23" s="43"/>
    </row>
    <row r="24" spans="1:22" s="40" customFormat="1" ht="20.25" customHeight="1">
      <c r="B24" s="40" t="s">
        <v>116</v>
      </c>
      <c r="E24" s="187"/>
      <c r="F24" s="33"/>
      <c r="G24" s="79"/>
      <c r="H24" s="88"/>
      <c r="I24" s="87"/>
      <c r="J24" s="88"/>
      <c r="K24" s="87"/>
      <c r="L24" s="88"/>
      <c r="N24" s="184"/>
      <c r="P24" s="184"/>
      <c r="R24" s="184"/>
      <c r="S24" s="186"/>
      <c r="T24" s="43"/>
      <c r="U24" s="43"/>
    </row>
    <row r="25" spans="1:22" s="40" customFormat="1" ht="20.25" customHeight="1">
      <c r="C25" s="40" t="s">
        <v>119</v>
      </c>
      <c r="E25" s="42">
        <v>5</v>
      </c>
      <c r="F25" s="33">
        <v>0</v>
      </c>
      <c r="G25" s="79"/>
      <c r="H25" s="33">
        <v>31231</v>
      </c>
      <c r="I25" s="79"/>
      <c r="J25" s="33">
        <v>0</v>
      </c>
      <c r="K25" s="79"/>
      <c r="L25" s="33">
        <v>31231</v>
      </c>
      <c r="N25" s="184"/>
      <c r="O25" s="186"/>
      <c r="P25" s="184"/>
      <c r="R25" s="184"/>
      <c r="S25" s="186"/>
      <c r="T25" s="43"/>
      <c r="U25" s="43"/>
    </row>
    <row r="26" spans="1:22" s="40" customFormat="1" ht="20.25" customHeight="1">
      <c r="B26" s="40" t="s">
        <v>14</v>
      </c>
      <c r="E26" s="187"/>
      <c r="F26" s="33">
        <v>0</v>
      </c>
      <c r="G26" s="79"/>
      <c r="H26" s="88">
        <v>0</v>
      </c>
      <c r="I26" s="87"/>
      <c r="J26" s="33">
        <v>35700</v>
      </c>
      <c r="K26" s="87"/>
      <c r="L26" s="33">
        <v>35700</v>
      </c>
      <c r="N26" s="184"/>
      <c r="O26" s="186"/>
      <c r="P26" s="184"/>
      <c r="R26" s="184"/>
      <c r="S26" s="186"/>
      <c r="T26" s="43"/>
      <c r="U26" s="43"/>
    </row>
    <row r="27" spans="1:22" s="40" customFormat="1" ht="20.25" customHeight="1">
      <c r="B27" s="40" t="s">
        <v>149</v>
      </c>
      <c r="E27" s="42">
        <v>8</v>
      </c>
      <c r="F27" s="33">
        <v>569299</v>
      </c>
      <c r="G27" s="79"/>
      <c r="H27" s="33">
        <v>606488</v>
      </c>
      <c r="I27" s="79"/>
      <c r="J27" s="33">
        <v>569299</v>
      </c>
      <c r="K27" s="79"/>
      <c r="L27" s="33">
        <v>606488</v>
      </c>
      <c r="N27" s="184"/>
      <c r="O27" s="186"/>
      <c r="P27" s="184"/>
      <c r="R27" s="184"/>
      <c r="S27" s="186"/>
      <c r="T27" s="43"/>
      <c r="U27" s="43"/>
    </row>
    <row r="28" spans="1:22" s="40" customFormat="1" ht="20.25" customHeight="1">
      <c r="B28" s="40" t="s">
        <v>15</v>
      </c>
      <c r="E28" s="42">
        <v>9</v>
      </c>
      <c r="F28" s="33">
        <v>5165</v>
      </c>
      <c r="G28" s="79"/>
      <c r="H28" s="33">
        <v>3599</v>
      </c>
      <c r="I28" s="87"/>
      <c r="J28" s="33">
        <v>4756</v>
      </c>
      <c r="K28" s="87"/>
      <c r="L28" s="33">
        <v>3262</v>
      </c>
      <c r="N28" s="184"/>
      <c r="O28" s="186"/>
      <c r="P28" s="184"/>
      <c r="R28" s="184"/>
      <c r="S28" s="186"/>
      <c r="T28" s="43"/>
      <c r="U28" s="43"/>
    </row>
    <row r="29" spans="1:22" s="40" customFormat="1" ht="20.25" customHeight="1">
      <c r="B29" s="40" t="s">
        <v>104</v>
      </c>
      <c r="E29" s="42">
        <v>10</v>
      </c>
      <c r="F29" s="33">
        <v>13862</v>
      </c>
      <c r="G29" s="79"/>
      <c r="H29" s="33">
        <v>16891</v>
      </c>
      <c r="I29" s="87"/>
      <c r="J29" s="33">
        <v>12317</v>
      </c>
      <c r="K29" s="87"/>
      <c r="L29" s="33">
        <v>15181</v>
      </c>
      <c r="N29" s="184"/>
      <c r="O29" s="186"/>
      <c r="P29" s="184"/>
      <c r="R29" s="184"/>
      <c r="S29" s="186"/>
      <c r="T29" s="43"/>
      <c r="U29" s="43"/>
    </row>
    <row r="30" spans="1:22" s="40" customFormat="1" ht="20.25" customHeight="1">
      <c r="B30" s="40" t="s">
        <v>16</v>
      </c>
      <c r="E30" s="187"/>
      <c r="F30" s="33">
        <v>14401</v>
      </c>
      <c r="G30" s="79"/>
      <c r="H30" s="33">
        <v>14401</v>
      </c>
      <c r="I30" s="79"/>
      <c r="J30" s="33">
        <v>0</v>
      </c>
      <c r="K30" s="79"/>
      <c r="L30" s="33">
        <v>0</v>
      </c>
      <c r="N30" s="184"/>
      <c r="O30" s="186"/>
      <c r="P30" s="184"/>
      <c r="R30" s="184"/>
      <c r="S30" s="186"/>
      <c r="T30" s="43"/>
      <c r="U30" s="43"/>
    </row>
    <row r="31" spans="1:22" s="40" customFormat="1" ht="20.25" customHeight="1">
      <c r="B31" s="40" t="s">
        <v>177</v>
      </c>
      <c r="E31" s="42">
        <v>11</v>
      </c>
      <c r="F31" s="33">
        <v>3833</v>
      </c>
      <c r="G31" s="79"/>
      <c r="H31" s="33">
        <v>4346</v>
      </c>
      <c r="I31" s="79"/>
      <c r="J31" s="33">
        <v>151</v>
      </c>
      <c r="K31" s="79"/>
      <c r="L31" s="33">
        <v>157</v>
      </c>
      <c r="N31" s="184"/>
      <c r="O31" s="186"/>
      <c r="P31" s="184"/>
      <c r="R31" s="184"/>
      <c r="S31" s="186"/>
      <c r="T31" s="43"/>
      <c r="U31" s="43"/>
    </row>
    <row r="32" spans="1:22" s="40" customFormat="1" ht="20.25" customHeight="1">
      <c r="B32" s="40" t="s">
        <v>17</v>
      </c>
      <c r="E32" s="187"/>
      <c r="F32" s="33">
        <v>4972</v>
      </c>
      <c r="G32" s="79"/>
      <c r="H32" s="33">
        <v>4692</v>
      </c>
      <c r="I32" s="79"/>
      <c r="J32" s="33">
        <v>5142</v>
      </c>
      <c r="K32" s="79"/>
      <c r="L32" s="33">
        <v>4989</v>
      </c>
      <c r="N32" s="184"/>
      <c r="O32" s="186"/>
      <c r="P32" s="184"/>
      <c r="R32" s="184"/>
      <c r="S32" s="186"/>
      <c r="T32" s="43"/>
      <c r="U32" s="43"/>
    </row>
    <row r="33" spans="1:24" s="40" customFormat="1" ht="20.25" customHeight="1">
      <c r="B33" s="40" t="s">
        <v>117</v>
      </c>
      <c r="E33" s="187"/>
      <c r="F33" s="83">
        <v>19498</v>
      </c>
      <c r="G33" s="33"/>
      <c r="H33" s="33">
        <v>19498</v>
      </c>
      <c r="I33" s="33"/>
      <c r="J33" s="33">
        <v>15836</v>
      </c>
      <c r="K33" s="33"/>
      <c r="L33" s="33">
        <v>15836</v>
      </c>
      <c r="O33" s="186"/>
      <c r="P33" s="85"/>
      <c r="Q33" s="85"/>
      <c r="S33" s="186"/>
      <c r="T33" s="43"/>
      <c r="U33" s="43"/>
    </row>
    <row r="34" spans="1:24" s="40" customFormat="1" ht="20.25" customHeight="1">
      <c r="B34" s="40" t="s">
        <v>18</v>
      </c>
      <c r="E34" s="42">
        <v>12</v>
      </c>
      <c r="F34" s="33">
        <v>28211</v>
      </c>
      <c r="G34" s="79"/>
      <c r="H34" s="33">
        <v>25878</v>
      </c>
      <c r="I34" s="87"/>
      <c r="J34" s="33">
        <v>28207</v>
      </c>
      <c r="K34" s="87"/>
      <c r="L34" s="33">
        <v>25873</v>
      </c>
      <c r="N34" s="184"/>
      <c r="O34" s="186"/>
      <c r="P34" s="184"/>
      <c r="R34" s="184"/>
      <c r="S34" s="186"/>
      <c r="T34" s="43"/>
      <c r="U34" s="43"/>
    </row>
    <row r="35" spans="1:24" s="40" customFormat="1" ht="20.25" customHeight="1">
      <c r="C35" s="81" t="s">
        <v>19</v>
      </c>
      <c r="E35" s="21"/>
      <c r="F35" s="84">
        <f>SUM(F23:F34)</f>
        <v>693676</v>
      </c>
      <c r="G35" s="79"/>
      <c r="H35" s="84">
        <v>761459</v>
      </c>
      <c r="I35" s="87"/>
      <c r="J35" s="84">
        <f>SUM(J23:J34)</f>
        <v>697028</v>
      </c>
      <c r="K35" s="87"/>
      <c r="L35" s="84">
        <v>764337</v>
      </c>
      <c r="M35" s="43">
        <f>SUM(F23:F34)-F35</f>
        <v>0</v>
      </c>
      <c r="N35" s="184"/>
      <c r="O35" s="43">
        <f>SUM(H23:H34)-H35</f>
        <v>0</v>
      </c>
      <c r="P35" s="184"/>
      <c r="Q35" s="43">
        <f>SUM(J23:J34)-J35</f>
        <v>0</v>
      </c>
      <c r="R35" s="184"/>
      <c r="S35" s="43">
        <f>SUM(L23:L34)-L35</f>
        <v>0</v>
      </c>
      <c r="T35" s="43"/>
      <c r="U35" s="43"/>
    </row>
    <row r="36" spans="1:24" s="40" customFormat="1" ht="20.25" customHeight="1" thickBot="1">
      <c r="A36" s="81" t="s">
        <v>20</v>
      </c>
      <c r="E36" s="21"/>
      <c r="F36" s="86">
        <f>+F21+F35</f>
        <v>1948813</v>
      </c>
      <c r="G36" s="79"/>
      <c r="H36" s="86">
        <v>2116180</v>
      </c>
      <c r="I36" s="87"/>
      <c r="J36" s="86">
        <f>+J21+J35</f>
        <v>1903011</v>
      </c>
      <c r="K36" s="87"/>
      <c r="L36" s="86">
        <v>2068288</v>
      </c>
      <c r="M36" s="43">
        <f>F21+F35-F36</f>
        <v>0</v>
      </c>
      <c r="N36" s="184"/>
      <c r="O36" s="43">
        <f>H21+H35-H36</f>
        <v>0</v>
      </c>
      <c r="P36" s="184"/>
      <c r="Q36" s="43">
        <f>J21+J35-J36</f>
        <v>0</v>
      </c>
      <c r="R36" s="184"/>
      <c r="S36" s="43">
        <f>L21+L35-L36</f>
        <v>0</v>
      </c>
      <c r="T36" s="43"/>
      <c r="U36" s="188"/>
      <c r="V36" s="43"/>
      <c r="W36" s="188"/>
      <c r="X36" s="43"/>
    </row>
    <row r="37" spans="1:24" s="44" customFormat="1" ht="25.2" customHeight="1" thickTop="1">
      <c r="L37" s="47" t="s">
        <v>175</v>
      </c>
      <c r="N37" s="184"/>
      <c r="O37" s="185"/>
      <c r="P37" s="184"/>
      <c r="Q37" s="185"/>
      <c r="R37" s="184"/>
      <c r="T37" s="43"/>
      <c r="U37" s="43"/>
    </row>
    <row r="38" spans="1:24" s="44" customFormat="1" ht="25.2" customHeight="1">
      <c r="L38" s="48" t="s">
        <v>176</v>
      </c>
      <c r="N38" s="184"/>
      <c r="O38" s="185"/>
      <c r="P38" s="184"/>
      <c r="Q38" s="185"/>
      <c r="R38" s="184"/>
      <c r="T38" s="43"/>
      <c r="U38" s="43"/>
    </row>
    <row r="39" spans="1:24" s="40" customFormat="1" ht="24" thickTop="1">
      <c r="A39" s="206" t="s">
        <v>85</v>
      </c>
      <c r="B39" s="207"/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N39" s="184"/>
      <c r="O39" s="185"/>
      <c r="P39" s="184"/>
      <c r="Q39" s="185"/>
      <c r="R39" s="184"/>
      <c r="T39" s="43"/>
      <c r="U39" s="43"/>
    </row>
    <row r="40" spans="1:24" s="40" customFormat="1">
      <c r="A40" s="201" t="s">
        <v>0</v>
      </c>
      <c r="B40" s="201"/>
      <c r="C40" s="201"/>
      <c r="D40" s="201"/>
      <c r="E40" s="201"/>
      <c r="F40" s="201"/>
      <c r="G40" s="201"/>
      <c r="H40" s="201"/>
      <c r="I40" s="201"/>
      <c r="J40" s="201"/>
      <c r="K40" s="201"/>
      <c r="L40" s="201"/>
      <c r="N40" s="184"/>
      <c r="O40" s="185"/>
      <c r="P40" s="184"/>
      <c r="Q40" s="185"/>
      <c r="R40" s="184"/>
      <c r="T40" s="43"/>
      <c r="U40" s="43"/>
    </row>
    <row r="41" spans="1:24" s="40" customFormat="1">
      <c r="A41" s="201" t="s">
        <v>157</v>
      </c>
      <c r="B41" s="201"/>
      <c r="C41" s="201"/>
      <c r="D41" s="201"/>
      <c r="E41" s="201"/>
      <c r="F41" s="201"/>
      <c r="G41" s="201"/>
      <c r="H41" s="201"/>
      <c r="I41" s="201"/>
      <c r="J41" s="201"/>
      <c r="K41" s="201"/>
      <c r="L41" s="201"/>
      <c r="N41" s="184"/>
      <c r="O41" s="185"/>
      <c r="P41" s="184"/>
      <c r="Q41" s="185"/>
      <c r="R41" s="184"/>
      <c r="T41" s="43"/>
      <c r="U41" s="43"/>
    </row>
    <row r="42" spans="1:24" s="40" customFormat="1">
      <c r="A42" s="201" t="s">
        <v>146</v>
      </c>
      <c r="B42" s="201"/>
      <c r="C42" s="201"/>
      <c r="D42" s="201"/>
      <c r="E42" s="201"/>
      <c r="F42" s="201"/>
      <c r="G42" s="201"/>
      <c r="H42" s="201"/>
      <c r="I42" s="201"/>
      <c r="J42" s="201"/>
      <c r="K42" s="201"/>
      <c r="L42" s="201"/>
      <c r="N42" s="184"/>
      <c r="O42" s="185"/>
      <c r="P42" s="184"/>
      <c r="Q42" s="185"/>
      <c r="R42" s="184"/>
      <c r="T42" s="43"/>
      <c r="U42" s="43"/>
    </row>
    <row r="43" spans="1:24" s="40" customFormat="1" ht="8.25" customHeight="1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N43" s="184"/>
      <c r="O43" s="185"/>
      <c r="P43" s="184"/>
      <c r="Q43" s="185"/>
      <c r="R43" s="184"/>
      <c r="T43" s="43"/>
      <c r="U43" s="43"/>
    </row>
    <row r="44" spans="1:24" s="40" customFormat="1" ht="20.25" customHeight="1">
      <c r="F44" s="50"/>
      <c r="G44" s="50"/>
      <c r="H44" s="50"/>
      <c r="I44" s="50"/>
      <c r="J44" s="50"/>
      <c r="K44" s="50"/>
      <c r="L44" s="51" t="s">
        <v>95</v>
      </c>
      <c r="N44" s="184"/>
      <c r="O44" s="185"/>
      <c r="P44" s="184"/>
      <c r="Q44" s="185"/>
      <c r="R44" s="184"/>
      <c r="T44" s="43"/>
      <c r="U44" s="43"/>
    </row>
    <row r="45" spans="1:24" s="40" customFormat="1" ht="20.25" customHeight="1">
      <c r="F45" s="203" t="s">
        <v>1</v>
      </c>
      <c r="G45" s="203"/>
      <c r="H45" s="203"/>
      <c r="I45" s="42"/>
      <c r="J45" s="203" t="s">
        <v>2</v>
      </c>
      <c r="K45" s="203"/>
      <c r="L45" s="203"/>
      <c r="N45" s="184"/>
      <c r="O45" s="185"/>
      <c r="P45" s="184"/>
      <c r="Q45" s="185"/>
      <c r="R45" s="184"/>
      <c r="T45" s="43"/>
      <c r="U45" s="43"/>
    </row>
    <row r="46" spans="1:24" s="40" customFormat="1" ht="20.25" customHeight="1">
      <c r="F46" s="181" t="s">
        <v>91</v>
      </c>
      <c r="G46" s="182"/>
      <c r="H46" s="181" t="s">
        <v>91</v>
      </c>
      <c r="I46" s="42"/>
      <c r="J46" s="181" t="s">
        <v>91</v>
      </c>
      <c r="K46" s="182"/>
      <c r="L46" s="181" t="s">
        <v>91</v>
      </c>
      <c r="N46" s="184"/>
      <c r="O46" s="185"/>
      <c r="P46" s="184"/>
      <c r="Q46" s="185"/>
      <c r="R46" s="184"/>
      <c r="T46" s="43"/>
      <c r="U46" s="43"/>
    </row>
    <row r="47" spans="1:24" s="40" customFormat="1" ht="20.25" customHeight="1">
      <c r="E47" s="53" t="s">
        <v>3</v>
      </c>
      <c r="F47" s="183" t="s">
        <v>147</v>
      </c>
      <c r="G47" s="182"/>
      <c r="H47" s="183" t="s">
        <v>148</v>
      </c>
      <c r="I47" s="182"/>
      <c r="J47" s="183" t="s">
        <v>147</v>
      </c>
      <c r="K47" s="182"/>
      <c r="L47" s="183" t="s">
        <v>148</v>
      </c>
      <c r="N47" s="184"/>
      <c r="O47" s="185"/>
      <c r="P47" s="184"/>
      <c r="Q47" s="185"/>
      <c r="R47" s="184"/>
      <c r="T47" s="43"/>
      <c r="U47" s="43"/>
    </row>
    <row r="48" spans="1:24" s="21" customFormat="1" ht="20.25" customHeight="1">
      <c r="A48" s="202" t="s">
        <v>21</v>
      </c>
      <c r="B48" s="202"/>
      <c r="C48" s="202"/>
      <c r="D48" s="202"/>
      <c r="E48" s="40"/>
      <c r="N48" s="179"/>
      <c r="O48" s="180"/>
      <c r="P48" s="179"/>
      <c r="Q48" s="180"/>
      <c r="R48" s="179"/>
      <c r="T48" s="41"/>
      <c r="U48" s="41"/>
    </row>
    <row r="49" spans="1:22" s="21" customFormat="1" ht="20.25" customHeight="1">
      <c r="A49" s="81" t="s">
        <v>22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N49" s="179"/>
      <c r="O49" s="180"/>
      <c r="P49" s="179"/>
      <c r="Q49" s="180"/>
      <c r="R49" s="179"/>
      <c r="T49" s="41"/>
      <c r="U49" s="41"/>
    </row>
    <row r="50" spans="1:22" s="21" customFormat="1" ht="20.25" customHeight="1">
      <c r="A50" s="40"/>
      <c r="B50" s="40" t="s">
        <v>23</v>
      </c>
      <c r="C50" s="40"/>
      <c r="D50" s="40"/>
      <c r="E50" s="42">
        <v>13</v>
      </c>
      <c r="F50" s="33">
        <v>0</v>
      </c>
      <c r="G50" s="79"/>
      <c r="H50" s="33">
        <v>16323</v>
      </c>
      <c r="I50" s="79"/>
      <c r="J50" s="33">
        <v>0</v>
      </c>
      <c r="K50" s="79"/>
      <c r="L50" s="33">
        <v>16323</v>
      </c>
      <c r="N50" s="179"/>
      <c r="O50" s="189"/>
      <c r="P50" s="179"/>
      <c r="Q50" s="180"/>
      <c r="R50" s="179"/>
      <c r="T50" s="41"/>
      <c r="U50" s="41"/>
    </row>
    <row r="51" spans="1:22" s="40" customFormat="1" ht="20.25" customHeight="1">
      <c r="B51" s="40" t="s">
        <v>112</v>
      </c>
      <c r="E51" s="42">
        <v>14</v>
      </c>
      <c r="F51" s="33">
        <v>316650</v>
      </c>
      <c r="G51" s="79"/>
      <c r="H51" s="33">
        <v>390701</v>
      </c>
      <c r="I51" s="79"/>
      <c r="J51" s="33">
        <v>309157</v>
      </c>
      <c r="K51" s="79"/>
      <c r="L51" s="33">
        <v>377383</v>
      </c>
      <c r="N51" s="184"/>
      <c r="O51" s="186"/>
      <c r="P51" s="184"/>
      <c r="Q51" s="185"/>
      <c r="R51" s="184"/>
      <c r="S51" s="186"/>
      <c r="T51" s="186"/>
      <c r="U51" s="43"/>
    </row>
    <row r="52" spans="1:22" s="40" customFormat="1" ht="19.2" customHeight="1">
      <c r="B52" s="40" t="s">
        <v>24</v>
      </c>
      <c r="E52" s="187"/>
      <c r="F52" s="33">
        <v>129289</v>
      </c>
      <c r="G52" s="79"/>
      <c r="H52" s="33">
        <v>130650</v>
      </c>
      <c r="I52" s="79"/>
      <c r="J52" s="33">
        <v>123525</v>
      </c>
      <c r="K52" s="79"/>
      <c r="L52" s="33">
        <v>128997</v>
      </c>
      <c r="N52" s="184"/>
      <c r="O52" s="186"/>
      <c r="P52" s="184"/>
      <c r="Q52" s="185"/>
      <c r="R52" s="184"/>
      <c r="S52" s="186"/>
      <c r="T52" s="186"/>
      <c r="U52" s="43"/>
    </row>
    <row r="53" spans="1:22" s="40" customFormat="1" ht="20.25" customHeight="1">
      <c r="B53" s="40" t="s">
        <v>133</v>
      </c>
      <c r="E53" s="42">
        <v>5</v>
      </c>
      <c r="F53" s="33">
        <v>278153</v>
      </c>
      <c r="G53" s="33"/>
      <c r="H53" s="33">
        <v>298371</v>
      </c>
      <c r="I53" s="33"/>
      <c r="J53" s="33">
        <v>278153</v>
      </c>
      <c r="K53" s="33"/>
      <c r="L53" s="33">
        <v>298371</v>
      </c>
      <c r="N53" s="184"/>
      <c r="O53" s="186"/>
      <c r="P53" s="184"/>
      <c r="Q53" s="185"/>
      <c r="R53" s="184"/>
      <c r="S53" s="186"/>
      <c r="T53" s="186"/>
      <c r="U53" s="43"/>
    </row>
    <row r="54" spans="1:22" s="40" customFormat="1" ht="20.25" customHeight="1">
      <c r="B54" s="40" t="s">
        <v>150</v>
      </c>
      <c r="E54" s="42">
        <v>10</v>
      </c>
      <c r="F54" s="33">
        <v>4521</v>
      </c>
      <c r="G54" s="79"/>
      <c r="H54" s="33">
        <v>4771</v>
      </c>
      <c r="I54" s="79"/>
      <c r="J54" s="33">
        <v>3871</v>
      </c>
      <c r="K54" s="79"/>
      <c r="L54" s="33">
        <v>4130</v>
      </c>
      <c r="N54" s="184"/>
      <c r="O54" s="186"/>
      <c r="P54" s="184"/>
      <c r="Q54" s="185"/>
      <c r="R54" s="184"/>
      <c r="S54" s="186"/>
      <c r="T54" s="186"/>
      <c r="U54" s="43"/>
    </row>
    <row r="55" spans="1:22" s="21" customFormat="1" ht="20.25" customHeight="1">
      <c r="B55" s="40" t="s">
        <v>123</v>
      </c>
      <c r="C55" s="40"/>
      <c r="D55" s="40"/>
      <c r="N55" s="179"/>
      <c r="O55" s="189"/>
      <c r="P55" s="179"/>
      <c r="Q55" s="180"/>
      <c r="R55" s="179"/>
      <c r="S55" s="186"/>
      <c r="T55" s="186"/>
      <c r="U55" s="41"/>
    </row>
    <row r="56" spans="1:22" s="40" customFormat="1" ht="20.25" customHeight="1">
      <c r="C56" s="40" t="s">
        <v>124</v>
      </c>
      <c r="E56" s="42">
        <v>15</v>
      </c>
      <c r="F56" s="33">
        <v>26112</v>
      </c>
      <c r="H56" s="33">
        <v>11112</v>
      </c>
      <c r="I56" s="79"/>
      <c r="J56" s="33">
        <v>26112</v>
      </c>
      <c r="K56" s="79"/>
      <c r="L56" s="33">
        <v>11112</v>
      </c>
      <c r="N56" s="184"/>
      <c r="O56" s="186"/>
      <c r="P56" s="184"/>
      <c r="Q56" s="185"/>
      <c r="R56" s="184"/>
      <c r="S56" s="186"/>
      <c r="T56" s="186"/>
      <c r="U56" s="43"/>
    </row>
    <row r="57" spans="1:22" s="40" customFormat="1" ht="20.25" customHeight="1">
      <c r="B57" s="40" t="s">
        <v>158</v>
      </c>
      <c r="E57" s="42"/>
      <c r="F57" s="33">
        <v>2133</v>
      </c>
      <c r="H57" s="33">
        <v>2133</v>
      </c>
      <c r="I57" s="79"/>
      <c r="J57" s="33">
        <v>2133</v>
      </c>
      <c r="K57" s="79"/>
      <c r="L57" s="33">
        <v>2133</v>
      </c>
      <c r="N57" s="184"/>
      <c r="O57" s="186"/>
      <c r="P57" s="184"/>
      <c r="Q57" s="185"/>
      <c r="R57" s="184"/>
      <c r="S57" s="186"/>
      <c r="T57" s="186"/>
      <c r="U57" s="43"/>
    </row>
    <row r="58" spans="1:22" s="21" customFormat="1" ht="20.25" hidden="1" customHeight="1">
      <c r="A58" s="40"/>
      <c r="B58" s="40" t="s">
        <v>178</v>
      </c>
      <c r="C58" s="40"/>
      <c r="D58" s="40"/>
      <c r="E58" s="42"/>
      <c r="F58" s="34"/>
      <c r="H58" s="34"/>
      <c r="I58" s="22"/>
      <c r="J58" s="33"/>
      <c r="K58" s="22"/>
      <c r="L58" s="34"/>
      <c r="N58" s="179"/>
      <c r="O58" s="186"/>
      <c r="P58" s="179"/>
      <c r="Q58" s="180"/>
      <c r="R58" s="179"/>
      <c r="S58" s="186"/>
      <c r="T58" s="186"/>
      <c r="U58" s="41"/>
    </row>
    <row r="59" spans="1:22" s="40" customFormat="1" ht="20.25" customHeight="1">
      <c r="B59" s="40" t="s">
        <v>25</v>
      </c>
      <c r="E59" s="42"/>
      <c r="F59" s="33">
        <v>44336</v>
      </c>
      <c r="G59" s="79"/>
      <c r="H59" s="33">
        <v>60933</v>
      </c>
      <c r="I59" s="79"/>
      <c r="J59" s="33">
        <v>42855</v>
      </c>
      <c r="K59" s="79"/>
      <c r="L59" s="33">
        <v>58625</v>
      </c>
      <c r="N59" s="184"/>
      <c r="O59" s="186"/>
      <c r="P59" s="184"/>
      <c r="Q59" s="185"/>
      <c r="R59" s="184"/>
      <c r="S59" s="186"/>
      <c r="T59" s="186"/>
      <c r="U59" s="43"/>
    </row>
    <row r="60" spans="1:22" s="40" customFormat="1" ht="20.25" customHeight="1">
      <c r="A60" s="81"/>
      <c r="B60" s="81"/>
      <c r="C60" s="81" t="s">
        <v>26</v>
      </c>
      <c r="D60" s="81"/>
      <c r="E60" s="42"/>
      <c r="F60" s="84">
        <v>801194</v>
      </c>
      <c r="G60" s="79"/>
      <c r="H60" s="84">
        <v>914994</v>
      </c>
      <c r="I60" s="79"/>
      <c r="J60" s="84">
        <v>785806</v>
      </c>
      <c r="K60" s="79"/>
      <c r="L60" s="84">
        <v>897074</v>
      </c>
      <c r="M60" s="43">
        <f>SUM(F50:F59)-F60</f>
        <v>0</v>
      </c>
      <c r="N60" s="184"/>
      <c r="O60" s="43">
        <f>SUM(H50:H59)-H60</f>
        <v>0</v>
      </c>
      <c r="P60" s="184"/>
      <c r="Q60" s="43">
        <f>SUM(J50:J59)-J60</f>
        <v>0</v>
      </c>
      <c r="R60" s="184"/>
      <c r="S60" s="43">
        <f>SUM(L50:L59)-L60</f>
        <v>0</v>
      </c>
      <c r="T60" s="43"/>
      <c r="U60" s="43"/>
      <c r="V60" s="43"/>
    </row>
    <row r="61" spans="1:22" s="21" customFormat="1" ht="20.25" customHeight="1">
      <c r="A61" s="81" t="s">
        <v>27</v>
      </c>
      <c r="B61" s="81"/>
      <c r="C61" s="81"/>
      <c r="D61" s="81"/>
      <c r="E61" s="42"/>
      <c r="F61" s="22"/>
      <c r="G61" s="22"/>
      <c r="H61" s="22"/>
      <c r="I61" s="22"/>
      <c r="J61" s="22"/>
      <c r="K61" s="22"/>
      <c r="L61" s="22"/>
      <c r="N61" s="179"/>
      <c r="P61" s="179"/>
      <c r="R61" s="179"/>
      <c r="T61" s="41"/>
      <c r="U61" s="41"/>
    </row>
    <row r="62" spans="1:22" s="21" customFormat="1" ht="20.25" customHeight="1">
      <c r="A62" s="40"/>
      <c r="B62" s="40" t="s">
        <v>151</v>
      </c>
      <c r="C62" s="40"/>
      <c r="D62" s="40"/>
      <c r="E62" s="42"/>
      <c r="F62" s="33">
        <v>130067</v>
      </c>
      <c r="G62" s="22"/>
      <c r="H62" s="79">
        <v>86041</v>
      </c>
      <c r="I62" s="22"/>
      <c r="J62" s="33">
        <v>130067</v>
      </c>
      <c r="K62" s="22"/>
      <c r="L62" s="79">
        <v>86040</v>
      </c>
      <c r="N62" s="179"/>
      <c r="O62" s="186"/>
      <c r="P62" s="179"/>
      <c r="R62" s="179"/>
      <c r="T62" s="41"/>
      <c r="U62" s="41"/>
    </row>
    <row r="63" spans="1:22" s="40" customFormat="1" ht="20.25" customHeight="1">
      <c r="A63" s="81"/>
      <c r="B63" s="40" t="s">
        <v>118</v>
      </c>
      <c r="C63" s="81"/>
      <c r="D63" s="81"/>
      <c r="E63" s="187"/>
      <c r="F63" s="79"/>
      <c r="G63" s="79"/>
      <c r="H63" s="79"/>
      <c r="I63" s="79"/>
      <c r="K63" s="79"/>
      <c r="L63" s="79"/>
      <c r="N63" s="184"/>
      <c r="O63" s="186"/>
      <c r="P63" s="184"/>
      <c r="R63" s="184"/>
      <c r="T63" s="43"/>
      <c r="U63" s="43"/>
    </row>
    <row r="64" spans="1:22" s="40" customFormat="1" ht="20.25" customHeight="1">
      <c r="C64" s="40" t="s">
        <v>119</v>
      </c>
      <c r="E64" s="42">
        <v>5</v>
      </c>
      <c r="F64" s="33">
        <v>25158</v>
      </c>
      <c r="G64" s="33"/>
      <c r="H64" s="33">
        <v>57477</v>
      </c>
      <c r="I64" s="33"/>
      <c r="J64" s="79">
        <v>25158</v>
      </c>
      <c r="K64" s="33"/>
      <c r="L64" s="33">
        <v>57477</v>
      </c>
      <c r="M64" s="43"/>
      <c r="O64" s="186"/>
      <c r="Q64" s="85"/>
      <c r="S64" s="186"/>
      <c r="T64" s="43"/>
      <c r="U64" s="43"/>
    </row>
    <row r="65" spans="1:22" s="40" customFormat="1" ht="20.25" customHeight="1">
      <c r="B65" s="40" t="s">
        <v>179</v>
      </c>
      <c r="E65" s="42">
        <v>10</v>
      </c>
      <c r="F65" s="33">
        <v>10395</v>
      </c>
      <c r="G65" s="33"/>
      <c r="H65" s="33">
        <v>13428</v>
      </c>
      <c r="I65" s="33"/>
      <c r="J65" s="33">
        <v>9471</v>
      </c>
      <c r="K65" s="33"/>
      <c r="L65" s="33">
        <v>12339</v>
      </c>
      <c r="O65" s="186"/>
      <c r="S65" s="186"/>
      <c r="T65" s="43"/>
      <c r="U65" s="43"/>
    </row>
    <row r="66" spans="1:22" s="40" customFormat="1" ht="20.25" customHeight="1">
      <c r="B66" s="40" t="s">
        <v>113</v>
      </c>
      <c r="E66" s="42">
        <v>15</v>
      </c>
      <c r="F66" s="79">
        <v>39812</v>
      </c>
      <c r="G66" s="79"/>
      <c r="H66" s="33">
        <v>124718</v>
      </c>
      <c r="I66" s="79"/>
      <c r="J66" s="33">
        <v>39812</v>
      </c>
      <c r="K66" s="79"/>
      <c r="L66" s="33">
        <v>124718</v>
      </c>
      <c r="N66" s="190"/>
      <c r="O66" s="186"/>
      <c r="P66" s="190"/>
      <c r="R66" s="190"/>
      <c r="S66" s="186"/>
      <c r="T66" s="43"/>
      <c r="U66" s="43"/>
    </row>
    <row r="67" spans="1:22" s="21" customFormat="1" ht="20.25" customHeight="1">
      <c r="A67" s="40"/>
      <c r="B67" s="40" t="s">
        <v>186</v>
      </c>
      <c r="C67" s="40"/>
      <c r="D67" s="40"/>
      <c r="E67" s="42">
        <v>16</v>
      </c>
      <c r="F67" s="79">
        <v>24557</v>
      </c>
      <c r="G67" s="22"/>
      <c r="H67" s="33">
        <v>23437</v>
      </c>
      <c r="I67" s="79"/>
      <c r="J67" s="79">
        <v>22091</v>
      </c>
      <c r="K67" s="79"/>
      <c r="L67" s="33">
        <v>21125</v>
      </c>
      <c r="N67" s="180"/>
      <c r="O67" s="186"/>
      <c r="P67" s="180"/>
      <c r="R67" s="180"/>
      <c r="S67" s="186"/>
      <c r="T67" s="41"/>
      <c r="U67" s="41"/>
    </row>
    <row r="68" spans="1:22" s="40" customFormat="1" ht="20.25" customHeight="1">
      <c r="C68" s="81" t="s">
        <v>28</v>
      </c>
      <c r="E68" s="42"/>
      <c r="F68" s="84">
        <v>229989</v>
      </c>
      <c r="G68" s="79"/>
      <c r="H68" s="84">
        <v>305101</v>
      </c>
      <c r="I68" s="79"/>
      <c r="J68" s="84">
        <v>226599</v>
      </c>
      <c r="K68" s="79"/>
      <c r="L68" s="84">
        <v>301699</v>
      </c>
      <c r="M68" s="43">
        <f>SUM(F62:F67)-F68</f>
        <v>0</v>
      </c>
      <c r="N68" s="185"/>
      <c r="O68" s="43">
        <f>SUM(H62:H67)-H68</f>
        <v>0</v>
      </c>
      <c r="P68" s="185"/>
      <c r="Q68" s="43">
        <f>SUM(J62:J67)-J68</f>
        <v>0</v>
      </c>
      <c r="R68" s="185"/>
      <c r="S68" s="43">
        <f>SUM(L62:L67)-L68</f>
        <v>0</v>
      </c>
      <c r="T68" s="43"/>
      <c r="U68" s="43"/>
      <c r="V68" s="43"/>
    </row>
    <row r="69" spans="1:22" s="40" customFormat="1" ht="20.25" customHeight="1">
      <c r="A69" s="81" t="s">
        <v>29</v>
      </c>
      <c r="F69" s="84">
        <v>1031183</v>
      </c>
      <c r="G69" s="79"/>
      <c r="H69" s="84">
        <v>1220095</v>
      </c>
      <c r="I69" s="79"/>
      <c r="J69" s="84">
        <v>1012405</v>
      </c>
      <c r="K69" s="79"/>
      <c r="L69" s="84">
        <v>1198773</v>
      </c>
      <c r="M69" s="43">
        <f>F60+F68-F69</f>
        <v>0</v>
      </c>
      <c r="N69" s="190"/>
      <c r="O69" s="43">
        <f>H60+H68-H69</f>
        <v>0</v>
      </c>
      <c r="P69" s="190"/>
      <c r="Q69" s="43">
        <f>J60+J68-J69</f>
        <v>0</v>
      </c>
      <c r="R69" s="190"/>
      <c r="S69" s="43">
        <f>L60+L68-L69</f>
        <v>0</v>
      </c>
      <c r="T69" s="43"/>
      <c r="U69" s="43"/>
      <c r="V69" s="43"/>
    </row>
    <row r="70" spans="1:22" s="40" customFormat="1" ht="25.2" customHeight="1">
      <c r="A70" s="191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7" t="s">
        <v>175</v>
      </c>
      <c r="N70" s="185"/>
      <c r="O70" s="185"/>
      <c r="P70" s="185"/>
      <c r="Q70" s="185"/>
      <c r="R70" s="185"/>
      <c r="T70" s="43"/>
      <c r="U70" s="43"/>
    </row>
    <row r="71" spans="1:22" s="40" customFormat="1" ht="25.2" customHeight="1">
      <c r="A71" s="191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8" t="s">
        <v>176</v>
      </c>
      <c r="N71" s="190"/>
      <c r="O71" s="185"/>
      <c r="P71" s="190"/>
      <c r="Q71" s="185"/>
      <c r="R71" s="190"/>
      <c r="T71" s="43"/>
      <c r="U71" s="43"/>
    </row>
    <row r="72" spans="1:22" s="38" customFormat="1">
      <c r="A72" s="206" t="s">
        <v>86</v>
      </c>
      <c r="B72" s="207"/>
      <c r="C72" s="207"/>
      <c r="D72" s="207"/>
      <c r="E72" s="207"/>
      <c r="F72" s="207"/>
      <c r="G72" s="207"/>
      <c r="H72" s="207"/>
      <c r="I72" s="207"/>
      <c r="J72" s="207"/>
      <c r="K72" s="207"/>
      <c r="L72" s="207"/>
      <c r="N72" s="185"/>
      <c r="O72" s="185"/>
      <c r="P72" s="185"/>
      <c r="Q72" s="185"/>
      <c r="R72" s="185"/>
      <c r="T72" s="43"/>
      <c r="U72" s="43"/>
    </row>
    <row r="73" spans="1:22" s="38" customFormat="1">
      <c r="A73" s="201" t="s">
        <v>0</v>
      </c>
      <c r="B73" s="201"/>
      <c r="C73" s="201"/>
      <c r="D73" s="201"/>
      <c r="E73" s="201"/>
      <c r="F73" s="201"/>
      <c r="G73" s="201"/>
      <c r="H73" s="201"/>
      <c r="I73" s="201"/>
      <c r="J73" s="201"/>
      <c r="K73" s="201"/>
      <c r="L73" s="201"/>
      <c r="N73" s="190"/>
      <c r="O73" s="185"/>
      <c r="P73" s="190"/>
      <c r="Q73" s="185"/>
      <c r="R73" s="190"/>
      <c r="T73" s="43"/>
      <c r="U73" s="43"/>
    </row>
    <row r="74" spans="1:22" s="38" customFormat="1">
      <c r="A74" s="201" t="s">
        <v>157</v>
      </c>
      <c r="B74" s="201"/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N74" s="185"/>
      <c r="O74" s="185"/>
      <c r="P74" s="185"/>
      <c r="Q74" s="185"/>
      <c r="R74" s="185"/>
      <c r="T74" s="43"/>
      <c r="U74" s="43"/>
    </row>
    <row r="75" spans="1:22" s="38" customFormat="1">
      <c r="A75" s="201" t="s">
        <v>146</v>
      </c>
      <c r="B75" s="201"/>
      <c r="C75" s="201"/>
      <c r="D75" s="201"/>
      <c r="E75" s="201"/>
      <c r="F75" s="201"/>
      <c r="G75" s="201"/>
      <c r="H75" s="201"/>
      <c r="I75" s="201"/>
      <c r="J75" s="201"/>
      <c r="K75" s="201"/>
      <c r="L75" s="201"/>
      <c r="N75" s="190"/>
      <c r="O75" s="185"/>
      <c r="P75" s="190"/>
      <c r="Q75" s="185"/>
      <c r="R75" s="190"/>
      <c r="T75" s="43"/>
      <c r="U75" s="43"/>
    </row>
    <row r="76" spans="1:22" s="40" customFormat="1" ht="8.25" customHeight="1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N76" s="185"/>
      <c r="O76" s="185"/>
      <c r="P76" s="185"/>
      <c r="Q76" s="185"/>
      <c r="R76" s="185"/>
      <c r="T76" s="43"/>
      <c r="U76" s="43"/>
    </row>
    <row r="77" spans="1:22" s="38" customFormat="1" ht="18.75" customHeight="1">
      <c r="A77" s="40"/>
      <c r="B77" s="40"/>
      <c r="C77" s="40"/>
      <c r="D77" s="40"/>
      <c r="E77" s="40"/>
      <c r="F77" s="50"/>
      <c r="G77" s="50"/>
      <c r="H77" s="50"/>
      <c r="I77" s="50"/>
      <c r="J77" s="50"/>
      <c r="K77" s="50"/>
      <c r="L77" s="51" t="s">
        <v>95</v>
      </c>
      <c r="N77" s="190"/>
      <c r="O77" s="185"/>
      <c r="P77" s="190"/>
      <c r="Q77" s="185"/>
      <c r="R77" s="190"/>
      <c r="T77" s="43"/>
      <c r="U77" s="43"/>
    </row>
    <row r="78" spans="1:22" s="38" customFormat="1" ht="18.75" customHeight="1">
      <c r="A78" s="40"/>
      <c r="B78" s="40"/>
      <c r="C78" s="40"/>
      <c r="D78" s="40"/>
      <c r="E78" s="40"/>
      <c r="F78" s="203" t="s">
        <v>1</v>
      </c>
      <c r="G78" s="203"/>
      <c r="H78" s="203"/>
      <c r="I78" s="42"/>
      <c r="J78" s="203" t="s">
        <v>2</v>
      </c>
      <c r="K78" s="203"/>
      <c r="L78" s="203"/>
      <c r="N78" s="185"/>
      <c r="O78" s="185"/>
      <c r="P78" s="185"/>
      <c r="Q78" s="185"/>
      <c r="R78" s="185"/>
      <c r="T78" s="43"/>
      <c r="U78" s="43"/>
    </row>
    <row r="79" spans="1:22" s="38" customFormat="1" ht="18.75" customHeight="1">
      <c r="A79" s="40"/>
      <c r="B79" s="40"/>
      <c r="C79" s="40"/>
      <c r="D79" s="40"/>
      <c r="E79" s="40"/>
      <c r="F79" s="181" t="s">
        <v>91</v>
      </c>
      <c r="G79" s="182"/>
      <c r="H79" s="181" t="s">
        <v>91</v>
      </c>
      <c r="I79" s="42"/>
      <c r="J79" s="181" t="s">
        <v>91</v>
      </c>
      <c r="K79" s="182"/>
      <c r="L79" s="181" t="s">
        <v>91</v>
      </c>
      <c r="N79" s="190"/>
      <c r="O79" s="185"/>
      <c r="P79" s="190"/>
      <c r="Q79" s="185"/>
      <c r="R79" s="190"/>
      <c r="T79" s="43"/>
      <c r="U79" s="43"/>
    </row>
    <row r="80" spans="1:22" s="38" customFormat="1" ht="18.75" customHeight="1">
      <c r="A80" s="40"/>
      <c r="B80" s="40"/>
      <c r="C80" s="40"/>
      <c r="D80" s="40"/>
      <c r="E80" s="53" t="s">
        <v>3</v>
      </c>
      <c r="F80" s="183" t="s">
        <v>147</v>
      </c>
      <c r="G80" s="182"/>
      <c r="H80" s="183" t="s">
        <v>148</v>
      </c>
      <c r="I80" s="182"/>
      <c r="J80" s="183" t="s">
        <v>147</v>
      </c>
      <c r="K80" s="182"/>
      <c r="L80" s="183" t="s">
        <v>148</v>
      </c>
      <c r="N80" s="185"/>
      <c r="O80" s="185"/>
      <c r="P80" s="185"/>
      <c r="Q80" s="185"/>
      <c r="R80" s="185"/>
      <c r="T80" s="43"/>
      <c r="U80" s="43"/>
    </row>
    <row r="81" spans="1:21" s="38" customFormat="1" ht="18.75" customHeight="1">
      <c r="A81" s="202" t="s">
        <v>105</v>
      </c>
      <c r="B81" s="202"/>
      <c r="C81" s="202"/>
      <c r="D81" s="202"/>
      <c r="E81" s="44"/>
      <c r="F81" s="44"/>
      <c r="G81" s="44"/>
      <c r="H81" s="44"/>
      <c r="I81" s="44"/>
      <c r="J81" s="44"/>
      <c r="K81" s="44"/>
      <c r="L81" s="44"/>
      <c r="N81" s="190"/>
      <c r="O81" s="185"/>
      <c r="P81" s="190"/>
      <c r="Q81" s="185"/>
      <c r="R81" s="190"/>
      <c r="T81" s="43"/>
      <c r="U81" s="43"/>
    </row>
    <row r="82" spans="1:21" s="38" customFormat="1" ht="18.75" customHeight="1">
      <c r="A82" s="178" t="s">
        <v>30</v>
      </c>
      <c r="B82" s="42"/>
      <c r="C82" s="42"/>
      <c r="D82" s="42"/>
      <c r="E82" s="44"/>
      <c r="F82" s="44"/>
      <c r="G82" s="44"/>
      <c r="H82" s="44"/>
      <c r="I82" s="44"/>
      <c r="J82" s="44"/>
      <c r="K82" s="44"/>
      <c r="L82" s="44"/>
      <c r="N82" s="185"/>
      <c r="O82" s="185"/>
      <c r="P82" s="185"/>
      <c r="Q82" s="185"/>
      <c r="R82" s="185"/>
      <c r="T82" s="43"/>
      <c r="U82" s="43"/>
    </row>
    <row r="83" spans="1:21" s="38" customFormat="1" ht="18.75" customHeight="1">
      <c r="A83" s="40"/>
      <c r="B83" s="40" t="s">
        <v>31</v>
      </c>
      <c r="D83" s="40"/>
      <c r="E83" s="42">
        <v>17</v>
      </c>
      <c r="F83" s="44"/>
      <c r="G83" s="44"/>
      <c r="H83" s="44"/>
      <c r="I83" s="44"/>
      <c r="J83" s="44"/>
      <c r="K83" s="44"/>
      <c r="L83" s="44"/>
      <c r="N83" s="190"/>
      <c r="O83" s="185"/>
      <c r="P83" s="190"/>
      <c r="Q83" s="185"/>
      <c r="R83" s="190"/>
      <c r="T83" s="43"/>
      <c r="U83" s="43"/>
    </row>
    <row r="84" spans="1:21" s="38" customFormat="1" ht="18.75" customHeight="1">
      <c r="B84" s="40"/>
      <c r="C84" s="40" t="s">
        <v>37</v>
      </c>
      <c r="E84" s="187"/>
      <c r="F84" s="44"/>
      <c r="G84" s="44"/>
      <c r="H84" s="44"/>
      <c r="I84" s="44"/>
      <c r="J84" s="44"/>
      <c r="K84" s="44"/>
      <c r="L84" s="44"/>
      <c r="N84" s="185"/>
      <c r="O84" s="185"/>
      <c r="P84" s="185"/>
      <c r="Q84" s="185"/>
      <c r="R84" s="185"/>
      <c r="T84" s="43"/>
      <c r="U84" s="43"/>
    </row>
    <row r="85" spans="1:21" s="38" customFormat="1" ht="18.75" customHeight="1" thickBot="1">
      <c r="C85" s="40"/>
      <c r="D85" s="40" t="s">
        <v>120</v>
      </c>
      <c r="E85" s="20"/>
      <c r="F85" s="78">
        <v>337500</v>
      </c>
      <c r="G85" s="79"/>
      <c r="H85" s="78">
        <v>337500</v>
      </c>
      <c r="I85" s="79"/>
      <c r="J85" s="78">
        <v>337500</v>
      </c>
      <c r="K85" s="79"/>
      <c r="L85" s="78">
        <v>337500</v>
      </c>
      <c r="N85" s="185"/>
      <c r="O85" s="185"/>
      <c r="P85" s="185"/>
      <c r="Q85" s="185"/>
      <c r="R85" s="185"/>
      <c r="T85" s="43"/>
      <c r="U85" s="43"/>
    </row>
    <row r="86" spans="1:21" s="38" customFormat="1" ht="18.75" customHeight="1" thickTop="1">
      <c r="B86" s="40"/>
      <c r="C86" s="40" t="s">
        <v>38</v>
      </c>
      <c r="D86" s="40"/>
      <c r="E86" s="187"/>
      <c r="F86" s="79"/>
      <c r="G86" s="79"/>
      <c r="H86" s="79"/>
      <c r="I86" s="79"/>
      <c r="J86" s="79"/>
      <c r="K86" s="79"/>
      <c r="L86" s="79"/>
      <c r="N86" s="190"/>
      <c r="O86" s="185"/>
      <c r="P86" s="190"/>
      <c r="Q86" s="185"/>
      <c r="R86" s="190"/>
      <c r="T86" s="43"/>
      <c r="U86" s="43"/>
    </row>
    <row r="87" spans="1:21" s="38" customFormat="1" ht="18.75" customHeight="1">
      <c r="C87" s="40"/>
      <c r="D87" s="40" t="s">
        <v>152</v>
      </c>
      <c r="E87" s="20"/>
      <c r="F87" s="79">
        <v>336050</v>
      </c>
      <c r="G87" s="79"/>
      <c r="H87" s="79">
        <v>336050</v>
      </c>
      <c r="I87" s="79"/>
      <c r="J87" s="79">
        <v>336050</v>
      </c>
      <c r="K87" s="79"/>
      <c r="L87" s="79">
        <v>336050</v>
      </c>
      <c r="N87" s="185"/>
      <c r="O87" s="185"/>
      <c r="P87" s="185"/>
      <c r="Q87" s="185"/>
      <c r="R87" s="185"/>
      <c r="T87" s="43"/>
      <c r="U87" s="43"/>
    </row>
    <row r="88" spans="1:21" ht="18.75" customHeight="1">
      <c r="A88" s="38"/>
      <c r="B88" s="40" t="s">
        <v>32</v>
      </c>
      <c r="C88" s="40"/>
      <c r="D88" s="40"/>
      <c r="E88" s="187"/>
      <c r="F88" s="79">
        <v>266113</v>
      </c>
      <c r="G88" s="22"/>
      <c r="H88" s="79">
        <v>266113</v>
      </c>
      <c r="I88" s="22"/>
      <c r="J88" s="79">
        <v>266113</v>
      </c>
      <c r="K88" s="22"/>
      <c r="L88" s="79">
        <v>266113</v>
      </c>
      <c r="N88" s="192"/>
      <c r="O88" s="186"/>
      <c r="P88" s="192"/>
      <c r="R88" s="192"/>
      <c r="S88" s="186"/>
      <c r="T88" s="41"/>
      <c r="U88" s="41"/>
    </row>
    <row r="89" spans="1:21" ht="18.75" customHeight="1">
      <c r="A89" s="38"/>
      <c r="B89" s="40" t="s">
        <v>33</v>
      </c>
      <c r="C89" s="40"/>
      <c r="D89" s="40"/>
      <c r="F89" s="22"/>
      <c r="G89" s="22"/>
      <c r="H89" s="79"/>
      <c r="I89" s="22"/>
      <c r="J89" s="22"/>
      <c r="K89" s="22"/>
      <c r="L89" s="79"/>
      <c r="O89" s="186"/>
      <c r="Q89" s="186"/>
      <c r="T89" s="41"/>
      <c r="U89" s="41"/>
    </row>
    <row r="90" spans="1:21" ht="18.75" customHeight="1">
      <c r="C90" s="40" t="s">
        <v>39</v>
      </c>
      <c r="D90" s="40"/>
      <c r="E90" s="42"/>
      <c r="F90" s="33">
        <v>33750</v>
      </c>
      <c r="G90" s="22"/>
      <c r="H90" s="33">
        <v>33750</v>
      </c>
      <c r="I90" s="22"/>
      <c r="J90" s="33">
        <v>33750</v>
      </c>
      <c r="K90" s="22"/>
      <c r="L90" s="33">
        <v>33750</v>
      </c>
      <c r="N90" s="192"/>
      <c r="O90" s="186"/>
      <c r="P90" s="192"/>
      <c r="Q90" s="186"/>
      <c r="R90" s="192"/>
      <c r="S90" s="186"/>
      <c r="T90" s="41"/>
      <c r="U90" s="41"/>
    </row>
    <row r="91" spans="1:21" ht="18.75" customHeight="1">
      <c r="A91" s="38"/>
      <c r="B91" s="38"/>
      <c r="C91" s="40" t="s">
        <v>40</v>
      </c>
      <c r="D91" s="40"/>
      <c r="F91" s="33">
        <v>258038</v>
      </c>
      <c r="G91" s="22"/>
      <c r="H91" s="80">
        <v>236716</v>
      </c>
      <c r="I91" s="22"/>
      <c r="J91" s="33">
        <v>254693</v>
      </c>
      <c r="K91" s="22"/>
      <c r="L91" s="80">
        <v>233602</v>
      </c>
      <c r="O91" s="186"/>
      <c r="Q91" s="186"/>
      <c r="S91" s="186"/>
      <c r="T91" s="41"/>
      <c r="U91" s="41"/>
    </row>
    <row r="92" spans="1:21" ht="18.75" customHeight="1">
      <c r="A92" s="40"/>
      <c r="B92" s="40" t="s">
        <v>159</v>
      </c>
      <c r="C92" s="38"/>
      <c r="D92" s="40"/>
      <c r="F92" s="174">
        <v>893951</v>
      </c>
      <c r="G92" s="22"/>
      <c r="H92" s="33">
        <v>872629</v>
      </c>
      <c r="I92" s="22"/>
      <c r="J92" s="174">
        <v>890606</v>
      </c>
      <c r="K92" s="22"/>
      <c r="L92" s="33">
        <v>869515</v>
      </c>
      <c r="M92" s="193">
        <f>SUM(F87:F91)-F92</f>
        <v>0</v>
      </c>
      <c r="N92" s="192"/>
      <c r="O92" s="194">
        <f>SUM(H87:H91)-H92</f>
        <v>0</v>
      </c>
      <c r="P92" s="192"/>
      <c r="Q92" s="193">
        <f>SUM(J87:J91)-J92</f>
        <v>0</v>
      </c>
      <c r="R92" s="192"/>
      <c r="S92" s="193">
        <f>SUM(L87:L91)-L92</f>
        <v>0</v>
      </c>
      <c r="T92" s="41"/>
      <c r="U92" s="41"/>
    </row>
    <row r="93" spans="1:21" ht="18.75" customHeight="1">
      <c r="A93" s="40"/>
      <c r="B93" s="40" t="s">
        <v>34</v>
      </c>
      <c r="C93" s="38"/>
      <c r="D93" s="40"/>
      <c r="F93" s="80">
        <v>23679</v>
      </c>
      <c r="G93" s="22"/>
      <c r="H93" s="80">
        <v>23456</v>
      </c>
      <c r="I93" s="22"/>
      <c r="J93" s="33">
        <v>0</v>
      </c>
      <c r="K93" s="22"/>
      <c r="L93" s="80">
        <v>0</v>
      </c>
      <c r="O93" s="195"/>
      <c r="Q93" s="19"/>
      <c r="T93" s="41"/>
      <c r="U93" s="41"/>
    </row>
    <row r="94" spans="1:21" ht="18.75" customHeight="1">
      <c r="A94" s="81" t="s">
        <v>35</v>
      </c>
      <c r="B94" s="40"/>
      <c r="C94" s="40"/>
      <c r="D94" s="40"/>
      <c r="F94" s="84">
        <v>917630</v>
      </c>
      <c r="G94" s="22"/>
      <c r="H94" s="84">
        <v>896085</v>
      </c>
      <c r="I94" s="22"/>
      <c r="J94" s="84">
        <v>890606</v>
      </c>
      <c r="K94" s="22"/>
      <c r="L94" s="84">
        <v>869515</v>
      </c>
      <c r="M94" s="193">
        <f>SUM(F92:G93)-F94</f>
        <v>0</v>
      </c>
      <c r="N94" s="192"/>
      <c r="O94" s="194">
        <f>SUM(H92:I93)-H94</f>
        <v>0</v>
      </c>
      <c r="P94" s="192"/>
      <c r="Q94" s="193">
        <f>SUM(J92:K93)-J94</f>
        <v>0</v>
      </c>
      <c r="R94" s="192"/>
      <c r="S94" s="193">
        <f>SUM(L92:L93)-L94</f>
        <v>0</v>
      </c>
      <c r="T94" s="41"/>
      <c r="U94" s="41"/>
    </row>
    <row r="95" spans="1:21" s="38" customFormat="1" ht="18.75" customHeight="1" thickBot="1">
      <c r="A95" s="81" t="s">
        <v>36</v>
      </c>
      <c r="B95" s="40"/>
      <c r="C95" s="40"/>
      <c r="D95" s="40"/>
      <c r="E95" s="44"/>
      <c r="F95" s="86">
        <v>1948813</v>
      </c>
      <c r="G95" s="79"/>
      <c r="H95" s="86">
        <v>2116180</v>
      </c>
      <c r="I95" s="79"/>
      <c r="J95" s="86">
        <v>1903011</v>
      </c>
      <c r="K95" s="79"/>
      <c r="L95" s="86">
        <v>2068288</v>
      </c>
      <c r="M95" s="196">
        <f>F69+F94-F95</f>
        <v>0</v>
      </c>
      <c r="N95" s="197"/>
      <c r="O95" s="196">
        <f>H69+H94-H95</f>
        <v>0</v>
      </c>
      <c r="P95" s="197"/>
      <c r="Q95" s="196">
        <f>J69+J94-J95</f>
        <v>0</v>
      </c>
      <c r="R95" s="197"/>
      <c r="S95" s="196">
        <f>L69+L94-L95</f>
        <v>0</v>
      </c>
      <c r="T95" s="43"/>
      <c r="U95" s="43"/>
    </row>
    <row r="96" spans="1:21" s="38" customFormat="1" ht="18.75" customHeight="1" thickTop="1">
      <c r="C96" s="44"/>
      <c r="D96" s="44"/>
      <c r="E96" s="44"/>
      <c r="F96" s="79"/>
      <c r="G96" s="79"/>
      <c r="H96" s="79"/>
      <c r="I96" s="79"/>
      <c r="J96" s="79"/>
      <c r="K96" s="79"/>
      <c r="L96" s="33"/>
      <c r="M96" s="196">
        <f>F36-F95</f>
        <v>0</v>
      </c>
      <c r="N96" s="196">
        <f>G36-G95</f>
        <v>0</v>
      </c>
      <c r="O96" s="196">
        <f>H36-H95</f>
        <v>0</v>
      </c>
      <c r="P96" s="196">
        <f>I36-I95</f>
        <v>0</v>
      </c>
      <c r="Q96" s="196">
        <f>J36-J95</f>
        <v>0</v>
      </c>
      <c r="R96" s="196"/>
      <c r="S96" s="196">
        <f>L36-L95</f>
        <v>0</v>
      </c>
      <c r="T96" s="43"/>
    </row>
    <row r="97" spans="1:19" s="38" customFormat="1" ht="18.75" customHeight="1">
      <c r="C97" s="44"/>
      <c r="D97" s="44"/>
      <c r="E97" s="44"/>
      <c r="F97" s="79"/>
      <c r="G97" s="79"/>
      <c r="H97" s="79"/>
      <c r="I97" s="79"/>
      <c r="J97" s="79"/>
      <c r="K97" s="79"/>
      <c r="L97" s="33"/>
      <c r="M97" s="196"/>
      <c r="N97" s="196"/>
      <c r="O97" s="196"/>
      <c r="P97" s="196"/>
      <c r="Q97" s="196"/>
      <c r="R97" s="196"/>
      <c r="S97" s="196"/>
    </row>
    <row r="98" spans="1:19" s="38" customFormat="1" ht="18.75" customHeight="1">
      <c r="C98" s="44"/>
      <c r="D98" s="44"/>
      <c r="E98" s="44"/>
      <c r="F98" s="79"/>
      <c r="G98" s="79"/>
      <c r="H98" s="79"/>
      <c r="I98" s="79"/>
      <c r="J98" s="79"/>
      <c r="K98" s="79"/>
      <c r="L98" s="33"/>
      <c r="M98" s="196"/>
      <c r="N98" s="196"/>
      <c r="O98" s="196"/>
      <c r="P98" s="196"/>
      <c r="Q98" s="196"/>
      <c r="R98" s="196"/>
      <c r="S98" s="196"/>
    </row>
    <row r="99" spans="1:19" s="38" customFormat="1" ht="18.75" customHeight="1">
      <c r="C99" s="44"/>
      <c r="D99" s="44"/>
      <c r="E99" s="44"/>
      <c r="F99" s="79"/>
      <c r="G99" s="79"/>
      <c r="H99" s="79"/>
      <c r="I99" s="79"/>
      <c r="J99" s="79"/>
      <c r="K99" s="79"/>
      <c r="L99" s="33"/>
      <c r="M99" s="196"/>
      <c r="N99" s="196"/>
      <c r="O99" s="196"/>
      <c r="P99" s="196"/>
      <c r="Q99" s="196"/>
      <c r="R99" s="196"/>
      <c r="S99" s="196"/>
    </row>
    <row r="100" spans="1:19" s="38" customFormat="1" ht="18.75" customHeight="1">
      <c r="A100" s="204" t="s">
        <v>127</v>
      </c>
      <c r="B100" s="204"/>
      <c r="C100" s="204"/>
      <c r="D100" s="204"/>
      <c r="E100" s="204"/>
      <c r="F100" s="204"/>
      <c r="G100" s="204"/>
      <c r="H100" s="204"/>
      <c r="I100" s="204"/>
      <c r="J100" s="204"/>
      <c r="K100" s="204"/>
      <c r="L100" s="204"/>
      <c r="N100" s="197"/>
      <c r="O100" s="185"/>
      <c r="P100" s="197"/>
      <c r="Q100" s="185"/>
      <c r="R100" s="197"/>
    </row>
    <row r="101" spans="1:19" s="38" customFormat="1" ht="18.75" customHeight="1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N101" s="197"/>
      <c r="O101" s="185"/>
      <c r="P101" s="197"/>
      <c r="Q101" s="185"/>
      <c r="R101" s="197"/>
    </row>
    <row r="102" spans="1:19" s="38" customFormat="1" ht="18.75" customHeight="1">
      <c r="A102" s="204" t="s">
        <v>128</v>
      </c>
      <c r="B102" s="204"/>
      <c r="C102" s="204"/>
      <c r="D102" s="204"/>
      <c r="E102" s="204"/>
      <c r="F102" s="204"/>
      <c r="G102" s="204"/>
      <c r="H102" s="204"/>
      <c r="I102" s="204"/>
      <c r="J102" s="204"/>
      <c r="K102" s="204"/>
      <c r="L102" s="204"/>
      <c r="N102" s="197"/>
      <c r="O102" s="185"/>
      <c r="P102" s="197"/>
      <c r="Q102" s="185"/>
      <c r="R102" s="197"/>
    </row>
    <row r="103" spans="1:19" s="38" customFormat="1" ht="18.75" customHeight="1">
      <c r="A103" s="204" t="s">
        <v>129</v>
      </c>
      <c r="B103" s="204"/>
      <c r="C103" s="204"/>
      <c r="D103" s="204"/>
      <c r="E103" s="204"/>
      <c r="F103" s="204"/>
      <c r="G103" s="204"/>
      <c r="H103" s="204"/>
      <c r="I103" s="204"/>
      <c r="J103" s="204"/>
      <c r="K103" s="204"/>
      <c r="L103" s="204"/>
      <c r="N103" s="197"/>
      <c r="O103" s="185"/>
      <c r="P103" s="197"/>
      <c r="Q103" s="185"/>
      <c r="R103" s="197"/>
    </row>
    <row r="104" spans="1:19" s="38" customFormat="1" ht="18.75" customHeight="1">
      <c r="A104" s="42"/>
      <c r="B104" s="42"/>
      <c r="C104" s="42"/>
      <c r="D104" s="42"/>
      <c r="E104" s="42" t="s">
        <v>131</v>
      </c>
      <c r="F104" s="42"/>
      <c r="G104" s="42"/>
      <c r="H104" s="42"/>
      <c r="I104" s="42"/>
      <c r="J104" s="42"/>
      <c r="K104" s="42"/>
      <c r="L104" s="42"/>
      <c r="N104" s="197"/>
      <c r="O104" s="185"/>
      <c r="P104" s="197"/>
      <c r="Q104" s="185"/>
      <c r="R104" s="197"/>
    </row>
    <row r="105" spans="1:19" s="38" customFormat="1" ht="21.75" customHeight="1">
      <c r="A105" s="205" t="s">
        <v>130</v>
      </c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N105" s="197"/>
      <c r="O105" s="185"/>
      <c r="P105" s="197"/>
      <c r="Q105" s="185"/>
      <c r="R105" s="197"/>
    </row>
    <row r="106" spans="1:19" ht="21.75" customHeight="1">
      <c r="F106" s="22"/>
      <c r="G106" s="22"/>
      <c r="H106" s="22"/>
      <c r="I106" s="22"/>
      <c r="J106" s="22"/>
      <c r="K106" s="22"/>
      <c r="L106" s="22"/>
      <c r="N106" s="198"/>
      <c r="P106" s="198"/>
      <c r="R106" s="198"/>
    </row>
    <row r="107" spans="1:19" ht="21.75" customHeight="1">
      <c r="F107" s="22"/>
      <c r="G107" s="22"/>
      <c r="H107" s="22"/>
      <c r="I107" s="22"/>
      <c r="J107" s="22"/>
      <c r="K107" s="22"/>
      <c r="L107" s="22"/>
      <c r="N107" s="198"/>
      <c r="P107" s="198"/>
      <c r="R107" s="198"/>
    </row>
    <row r="108" spans="1:19" ht="15" customHeight="1">
      <c r="F108" s="22"/>
      <c r="G108" s="22"/>
      <c r="H108" s="22"/>
      <c r="I108" s="22"/>
      <c r="J108" s="22"/>
      <c r="K108" s="22"/>
      <c r="L108" s="22"/>
      <c r="N108" s="198"/>
      <c r="P108" s="198"/>
      <c r="R108" s="198"/>
    </row>
    <row r="109" spans="1:19" ht="7.5" customHeight="1">
      <c r="A109" s="199"/>
    </row>
  </sheetData>
  <mergeCells count="26">
    <mergeCell ref="A100:L100"/>
    <mergeCell ref="A102:L102"/>
    <mergeCell ref="A103:L103"/>
    <mergeCell ref="A105:L105"/>
    <mergeCell ref="A3:L3"/>
    <mergeCell ref="A39:L39"/>
    <mergeCell ref="A72:L72"/>
    <mergeCell ref="A81:D81"/>
    <mergeCell ref="A73:L73"/>
    <mergeCell ref="A74:L74"/>
    <mergeCell ref="A75:L75"/>
    <mergeCell ref="F78:H78"/>
    <mergeCell ref="J78:L78"/>
    <mergeCell ref="F45:H45"/>
    <mergeCell ref="J45:L45"/>
    <mergeCell ref="A22:D22"/>
    <mergeCell ref="A4:L4"/>
    <mergeCell ref="A12:D12"/>
    <mergeCell ref="J9:L9"/>
    <mergeCell ref="A40:L40"/>
    <mergeCell ref="A48:D48"/>
    <mergeCell ref="A41:L41"/>
    <mergeCell ref="A42:L42"/>
    <mergeCell ref="F9:H9"/>
    <mergeCell ref="A5:L5"/>
    <mergeCell ref="A6:L6"/>
  </mergeCells>
  <printOptions horizontalCentered="1"/>
  <pageMargins left="0.655511811" right="0.25" top="0.511811023622047" bottom="0.93110236199999996" header="0.511811023622047" footer="0.78740157480314998"/>
  <pageSetup paperSize="9" scale="98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2" manualBreakCount="2">
    <brk id="36" min="3" max="11" man="1"/>
    <brk id="69" min="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</sheetPr>
  <dimension ref="A1:X71"/>
  <sheetViews>
    <sheetView view="pageBreakPreview" topLeftCell="A42" zoomScaleNormal="100" zoomScaleSheetLayoutView="100" workbookViewId="0">
      <selection activeCell="F12" sqref="F12:L36"/>
    </sheetView>
  </sheetViews>
  <sheetFormatPr defaultColWidth="9.09765625" defaultRowHeight="20.100000000000001" customHeight="1"/>
  <cols>
    <col min="1" max="3" width="1.19921875" style="21" customWidth="1"/>
    <col min="4" max="4" width="32.8984375" style="21" customWidth="1"/>
    <col min="5" max="5" width="5" style="154" customWidth="1"/>
    <col min="6" max="6" width="11.69921875" style="21" customWidth="1"/>
    <col min="7" max="7" width="0.69921875" style="21" customWidth="1"/>
    <col min="8" max="8" width="11.69921875" style="21" customWidth="1"/>
    <col min="9" max="9" width="0.69921875" style="21" customWidth="1"/>
    <col min="10" max="10" width="11.69921875" style="21" customWidth="1"/>
    <col min="11" max="11" width="0.69921875" style="21" customWidth="1"/>
    <col min="12" max="12" width="11.69921875" style="21" customWidth="1"/>
    <col min="13" max="13" width="9.09765625" style="21"/>
    <col min="14" max="14" width="2.8984375" style="21" customWidth="1"/>
    <col min="15" max="15" width="8.69921875" style="21" customWidth="1"/>
    <col min="16" max="16" width="2.8984375" style="21" customWidth="1"/>
    <col min="17" max="17" width="8.5" style="21" customWidth="1"/>
    <col min="18" max="18" width="2.09765625" style="21" customWidth="1"/>
    <col min="19" max="19" width="8.69921875" style="21" customWidth="1"/>
    <col min="20" max="20" width="9.5" style="21" customWidth="1"/>
    <col min="21" max="21" width="4" style="21" bestFit="1" customWidth="1"/>
    <col min="22" max="22" width="11.09765625" style="21" bestFit="1" customWidth="1"/>
    <col min="23" max="23" width="9.09765625" style="21"/>
    <col min="24" max="24" width="12.5" style="21" customWidth="1"/>
    <col min="25" max="16384" width="9.09765625" style="21"/>
  </cols>
  <sheetData>
    <row r="1" spans="1:19" s="40" customFormat="1" ht="23.7" customHeight="1">
      <c r="A1" s="44"/>
      <c r="B1" s="44"/>
      <c r="C1" s="44"/>
      <c r="D1" s="44"/>
      <c r="E1" s="93"/>
      <c r="F1" s="44"/>
      <c r="G1" s="44"/>
      <c r="H1" s="44"/>
      <c r="I1" s="44"/>
      <c r="J1" s="44"/>
      <c r="K1" s="44"/>
      <c r="L1" s="47" t="s">
        <v>175</v>
      </c>
    </row>
    <row r="2" spans="1:19" s="40" customFormat="1" ht="23.7" customHeight="1">
      <c r="A2" s="44"/>
      <c r="B2" s="44"/>
      <c r="C2" s="44"/>
      <c r="D2" s="44"/>
      <c r="E2" s="93"/>
      <c r="F2" s="44"/>
      <c r="G2" s="44"/>
      <c r="H2" s="44"/>
      <c r="I2" s="44"/>
      <c r="J2" s="44"/>
      <c r="K2" s="44"/>
      <c r="L2" s="48" t="s">
        <v>176</v>
      </c>
    </row>
    <row r="3" spans="1:19" s="40" customFormat="1" ht="23.7" customHeight="1">
      <c r="A3" s="206" t="s">
        <v>87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</row>
    <row r="4" spans="1:19" s="40" customFormat="1" ht="23.7" customHeight="1">
      <c r="A4" s="201" t="s">
        <v>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</row>
    <row r="5" spans="1:19" s="40" customFormat="1" ht="23.7" customHeight="1">
      <c r="A5" s="201" t="s">
        <v>41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</row>
    <row r="6" spans="1:19" s="40" customFormat="1" ht="23.7" customHeight="1">
      <c r="A6" s="201" t="s">
        <v>153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</row>
    <row r="7" spans="1:19" s="40" customFormat="1" ht="9.6" customHeight="1">
      <c r="H7" s="79"/>
      <c r="I7" s="79"/>
      <c r="J7" s="79"/>
      <c r="K7" s="79"/>
      <c r="L7" s="79"/>
    </row>
    <row r="8" spans="1:19" s="40" customFormat="1" ht="20.100000000000001" customHeight="1">
      <c r="F8" s="50"/>
      <c r="G8" s="50"/>
      <c r="H8" s="50"/>
      <c r="I8" s="50"/>
      <c r="J8" s="50"/>
      <c r="K8" s="50"/>
      <c r="L8" s="51" t="s">
        <v>95</v>
      </c>
    </row>
    <row r="9" spans="1:19" s="40" customFormat="1" ht="20.100000000000001" customHeight="1">
      <c r="F9" s="203" t="s">
        <v>1</v>
      </c>
      <c r="G9" s="203"/>
      <c r="H9" s="203"/>
      <c r="I9" s="42"/>
      <c r="J9" s="203" t="s">
        <v>2</v>
      </c>
      <c r="K9" s="203"/>
      <c r="L9" s="203"/>
    </row>
    <row r="10" spans="1:19" s="40" customFormat="1" ht="20.100000000000001" customHeight="1">
      <c r="E10" s="53" t="s">
        <v>3</v>
      </c>
      <c r="F10" s="94">
        <v>2567</v>
      </c>
      <c r="G10" s="42"/>
      <c r="H10" s="94">
        <v>2566</v>
      </c>
      <c r="I10" s="42"/>
      <c r="J10" s="94">
        <v>2567</v>
      </c>
      <c r="K10" s="42"/>
      <c r="L10" s="94">
        <v>2566</v>
      </c>
    </row>
    <row r="11" spans="1:19" s="40" customFormat="1" ht="20.100000000000001" customHeight="1">
      <c r="A11" s="208" t="s">
        <v>42</v>
      </c>
      <c r="B11" s="208"/>
      <c r="C11" s="208"/>
      <c r="D11" s="208"/>
      <c r="J11" s="79"/>
      <c r="K11" s="79"/>
      <c r="L11" s="79"/>
      <c r="O11" s="175"/>
    </row>
    <row r="12" spans="1:19" ht="20.100000000000001" customHeight="1">
      <c r="A12" s="40"/>
      <c r="B12" s="40" t="s">
        <v>43</v>
      </c>
      <c r="C12" s="40"/>
      <c r="D12" s="40"/>
      <c r="E12" s="42">
        <v>20</v>
      </c>
      <c r="F12" s="79">
        <v>259950</v>
      </c>
      <c r="G12" s="22"/>
      <c r="H12" s="79">
        <v>416675</v>
      </c>
      <c r="I12" s="22"/>
      <c r="J12" s="79">
        <v>244300</v>
      </c>
      <c r="K12" s="22"/>
      <c r="L12" s="79">
        <v>392456</v>
      </c>
      <c r="O12" s="176"/>
      <c r="S12" s="176"/>
    </row>
    <row r="13" spans="1:19" ht="20.100000000000001" customHeight="1">
      <c r="A13" s="40"/>
      <c r="B13" s="40" t="s">
        <v>44</v>
      </c>
      <c r="C13" s="40"/>
      <c r="D13" s="40"/>
      <c r="E13" s="21"/>
      <c r="F13" s="79">
        <v>190</v>
      </c>
      <c r="G13" s="22"/>
      <c r="H13" s="79">
        <v>336</v>
      </c>
      <c r="I13" s="22"/>
      <c r="J13" s="79">
        <v>96</v>
      </c>
      <c r="K13" s="22"/>
      <c r="L13" s="79">
        <v>331</v>
      </c>
      <c r="O13" s="176"/>
      <c r="S13" s="176"/>
    </row>
    <row r="14" spans="1:19" ht="20.100000000000001" customHeight="1">
      <c r="A14" s="40"/>
      <c r="B14" s="81" t="s">
        <v>45</v>
      </c>
      <c r="C14" s="40"/>
      <c r="D14" s="40"/>
      <c r="E14" s="52"/>
      <c r="F14" s="84">
        <v>260140</v>
      </c>
      <c r="G14" s="22"/>
      <c r="H14" s="84">
        <v>417011</v>
      </c>
      <c r="I14" s="22"/>
      <c r="J14" s="84">
        <v>244396</v>
      </c>
      <c r="K14" s="22"/>
      <c r="L14" s="84">
        <v>392787</v>
      </c>
      <c r="M14" s="41">
        <f>SUM(F12:F13)-F14</f>
        <v>0</v>
      </c>
      <c r="O14" s="41">
        <f>SUM(H12:H13)-H14</f>
        <v>0</v>
      </c>
      <c r="Q14" s="41">
        <f>SUM(J12:J13)-J14</f>
        <v>0</v>
      </c>
      <c r="S14" s="41">
        <f>SUM(L12:L13)-L14</f>
        <v>0</v>
      </c>
    </row>
    <row r="15" spans="1:19" ht="20.100000000000001" customHeight="1">
      <c r="A15" s="81" t="s">
        <v>46</v>
      </c>
      <c r="B15" s="40"/>
      <c r="C15" s="40"/>
      <c r="D15" s="40"/>
      <c r="E15" s="52"/>
      <c r="F15" s="22"/>
      <c r="G15" s="22"/>
      <c r="H15" s="22"/>
      <c r="I15" s="22"/>
      <c r="J15" s="22"/>
      <c r="K15" s="22"/>
      <c r="L15" s="22"/>
    </row>
    <row r="16" spans="1:19" ht="20.100000000000001" customHeight="1">
      <c r="B16" s="40" t="s">
        <v>47</v>
      </c>
      <c r="C16" s="40"/>
      <c r="D16" s="40"/>
      <c r="E16" s="52"/>
      <c r="F16" s="79">
        <v>210313</v>
      </c>
      <c r="G16" s="22"/>
      <c r="H16" s="79">
        <v>354033</v>
      </c>
      <c r="I16" s="22"/>
      <c r="J16" s="79">
        <v>198065</v>
      </c>
      <c r="K16" s="22"/>
      <c r="L16" s="79">
        <v>331885</v>
      </c>
      <c r="O16" s="176"/>
      <c r="S16" s="176"/>
    </row>
    <row r="17" spans="1:24" ht="20.100000000000001" customHeight="1">
      <c r="B17" s="40" t="s">
        <v>48</v>
      </c>
      <c r="C17" s="40"/>
      <c r="D17" s="40"/>
      <c r="E17" s="153"/>
      <c r="F17" s="79">
        <v>7225</v>
      </c>
      <c r="G17" s="22"/>
      <c r="H17" s="79">
        <v>9073</v>
      </c>
      <c r="I17" s="22"/>
      <c r="J17" s="79">
        <v>6173</v>
      </c>
      <c r="K17" s="22"/>
      <c r="L17" s="79">
        <v>8465</v>
      </c>
      <c r="O17" s="176"/>
      <c r="S17" s="176"/>
    </row>
    <row r="18" spans="1:24" ht="20.100000000000001" customHeight="1">
      <c r="B18" s="40" t="s">
        <v>49</v>
      </c>
      <c r="C18" s="40"/>
      <c r="D18" s="40"/>
      <c r="E18" s="52"/>
      <c r="F18" s="79">
        <v>14504</v>
      </c>
      <c r="G18" s="22"/>
      <c r="H18" s="79">
        <v>14108</v>
      </c>
      <c r="I18" s="22"/>
      <c r="J18" s="79">
        <v>12696</v>
      </c>
      <c r="K18" s="22"/>
      <c r="L18" s="79">
        <v>12240</v>
      </c>
      <c r="O18" s="176"/>
      <c r="S18" s="176"/>
    </row>
    <row r="19" spans="1:24" ht="20.100000000000001" customHeight="1">
      <c r="B19" s="81" t="s">
        <v>50</v>
      </c>
      <c r="C19" s="40"/>
      <c r="D19" s="40"/>
      <c r="E19" s="52"/>
      <c r="F19" s="84">
        <v>232042</v>
      </c>
      <c r="G19" s="22"/>
      <c r="H19" s="84">
        <v>377214</v>
      </c>
      <c r="I19" s="22"/>
      <c r="J19" s="84">
        <v>216934</v>
      </c>
      <c r="K19" s="22"/>
      <c r="L19" s="84">
        <v>352590</v>
      </c>
      <c r="M19" s="41">
        <f>SUM(F16:F18)-F19</f>
        <v>0</v>
      </c>
      <c r="O19" s="41">
        <f>SUM(H16:H18)-H19</f>
        <v>0</v>
      </c>
      <c r="Q19" s="41">
        <f>SUM(J16:J18)-J19</f>
        <v>0</v>
      </c>
      <c r="S19" s="41">
        <f>SUM(L16:L18)-L19</f>
        <v>0</v>
      </c>
    </row>
    <row r="20" spans="1:24" ht="20.100000000000001" customHeight="1">
      <c r="A20" s="81" t="s">
        <v>160</v>
      </c>
      <c r="B20" s="81"/>
      <c r="C20" s="81"/>
      <c r="D20" s="81"/>
      <c r="E20" s="52"/>
      <c r="F20" s="79">
        <v>28098</v>
      </c>
      <c r="G20" s="22"/>
      <c r="H20" s="79">
        <v>39797</v>
      </c>
      <c r="I20" s="22"/>
      <c r="J20" s="79">
        <v>27462</v>
      </c>
      <c r="K20" s="22"/>
      <c r="L20" s="79">
        <v>40197</v>
      </c>
      <c r="M20" s="41">
        <f>F14-F19-F20</f>
        <v>0</v>
      </c>
      <c r="O20" s="41">
        <f>H14-H19-H20</f>
        <v>0</v>
      </c>
      <c r="Q20" s="41">
        <f>J14-J19-J20</f>
        <v>0</v>
      </c>
      <c r="S20" s="41">
        <f>L14-L19-L20</f>
        <v>0</v>
      </c>
    </row>
    <row r="21" spans="1:24" ht="20.100000000000001" customHeight="1">
      <c r="B21" s="40" t="s">
        <v>161</v>
      </c>
      <c r="C21" s="40"/>
      <c r="D21" s="40"/>
      <c r="E21" s="52"/>
      <c r="F21" s="166">
        <v>464</v>
      </c>
      <c r="G21" s="22"/>
      <c r="H21" s="166">
        <v>251</v>
      </c>
      <c r="I21" s="22"/>
      <c r="J21" s="166">
        <v>441</v>
      </c>
      <c r="K21" s="22"/>
      <c r="L21" s="166">
        <v>247</v>
      </c>
      <c r="M21" s="41"/>
      <c r="O21" s="41"/>
      <c r="Q21" s="41"/>
      <c r="S21" s="41"/>
    </row>
    <row r="22" spans="1:24" ht="20.100000000000001" customHeight="1">
      <c r="A22" s="81" t="s">
        <v>51</v>
      </c>
      <c r="B22" s="40"/>
      <c r="C22" s="40"/>
      <c r="D22" s="40"/>
      <c r="E22" s="52"/>
      <c r="F22" s="79">
        <v>27634</v>
      </c>
      <c r="G22" s="22"/>
      <c r="H22" s="79">
        <v>39546</v>
      </c>
      <c r="I22" s="22"/>
      <c r="J22" s="79">
        <v>27021</v>
      </c>
      <c r="K22" s="22"/>
      <c r="L22" s="79">
        <v>39950</v>
      </c>
      <c r="M22" s="41">
        <f>F20-F21-F22</f>
        <v>0</v>
      </c>
      <c r="O22" s="41">
        <f>H20-H21-H22</f>
        <v>0</v>
      </c>
      <c r="Q22" s="41">
        <f>J20-J21-J22</f>
        <v>0</v>
      </c>
      <c r="S22" s="41">
        <f>L20-L21-L22</f>
        <v>0</v>
      </c>
    </row>
    <row r="23" spans="1:24" ht="20.100000000000001" customHeight="1">
      <c r="A23" s="96"/>
      <c r="B23" s="96" t="s">
        <v>52</v>
      </c>
      <c r="C23" s="40"/>
      <c r="D23" s="40"/>
      <c r="E23" s="42">
        <v>18</v>
      </c>
      <c r="F23" s="166">
        <v>6089</v>
      </c>
      <c r="G23" s="22"/>
      <c r="H23" s="166">
        <v>8091</v>
      </c>
      <c r="I23" s="22"/>
      <c r="J23" s="166">
        <v>5930</v>
      </c>
      <c r="K23" s="22"/>
      <c r="L23" s="166">
        <v>8111</v>
      </c>
      <c r="M23" s="41">
        <f>F22-F23-F24</f>
        <v>0</v>
      </c>
      <c r="O23" s="41">
        <f>H22-H23-H24</f>
        <v>0</v>
      </c>
      <c r="Q23" s="41">
        <f>J22-J23-J24</f>
        <v>0</v>
      </c>
      <c r="S23" s="41">
        <f>L22-L23-L24</f>
        <v>0</v>
      </c>
      <c r="V23" s="177"/>
      <c r="X23" s="177"/>
    </row>
    <row r="24" spans="1:24" ht="20.100000000000001" customHeight="1">
      <c r="A24" s="81" t="s">
        <v>180</v>
      </c>
      <c r="B24" s="95"/>
      <c r="C24" s="95"/>
      <c r="D24" s="95"/>
      <c r="E24" s="153"/>
      <c r="F24" s="84">
        <v>21545</v>
      </c>
      <c r="G24" s="22"/>
      <c r="H24" s="84">
        <v>31455</v>
      </c>
      <c r="I24" s="22"/>
      <c r="J24" s="84">
        <v>21091</v>
      </c>
      <c r="K24" s="22"/>
      <c r="L24" s="84">
        <v>31839</v>
      </c>
    </row>
    <row r="25" spans="1:24" s="40" customFormat="1" ht="20.100000000000001" customHeight="1" thickBot="1">
      <c r="A25" s="81" t="s">
        <v>96</v>
      </c>
      <c r="F25" s="78">
        <v>21545</v>
      </c>
      <c r="G25" s="79"/>
      <c r="H25" s="78">
        <v>31455</v>
      </c>
      <c r="I25" s="79"/>
      <c r="J25" s="78">
        <v>21091</v>
      </c>
      <c r="K25" s="79"/>
      <c r="L25" s="78">
        <v>31839</v>
      </c>
      <c r="M25" s="43">
        <f>F24-F25</f>
        <v>0</v>
      </c>
      <c r="O25" s="43">
        <f>H24-H25</f>
        <v>0</v>
      </c>
      <c r="Q25" s="43">
        <f>J24-J25</f>
        <v>0</v>
      </c>
      <c r="S25" s="43">
        <f>L24-L25</f>
        <v>0</v>
      </c>
    </row>
    <row r="26" spans="1:24" ht="12" customHeight="1" thickTop="1">
      <c r="E26" s="21"/>
      <c r="F26" s="22"/>
      <c r="G26" s="22"/>
      <c r="H26" s="79"/>
      <c r="I26" s="22"/>
      <c r="J26" s="22"/>
      <c r="K26" s="22"/>
      <c r="L26" s="79"/>
    </row>
    <row r="27" spans="1:24" s="40" customFormat="1" ht="20.100000000000001" customHeight="1">
      <c r="A27" s="81" t="s">
        <v>184</v>
      </c>
      <c r="F27" s="79"/>
      <c r="G27" s="79"/>
      <c r="H27" s="79"/>
      <c r="I27" s="79"/>
      <c r="J27" s="79"/>
      <c r="K27" s="79"/>
      <c r="L27" s="79"/>
    </row>
    <row r="28" spans="1:24" s="40" customFormat="1" ht="20.100000000000001" customHeight="1" thickBot="1">
      <c r="B28" s="40" t="s">
        <v>106</v>
      </c>
      <c r="F28" s="79">
        <v>21322</v>
      </c>
      <c r="G28" s="79"/>
      <c r="H28" s="79">
        <v>31644</v>
      </c>
      <c r="I28" s="79"/>
      <c r="J28" s="78">
        <v>21091</v>
      </c>
      <c r="K28" s="79"/>
      <c r="L28" s="78">
        <v>31839</v>
      </c>
    </row>
    <row r="29" spans="1:24" ht="20.100000000000001" customHeight="1" thickTop="1">
      <c r="A29" s="40"/>
      <c r="B29" s="40" t="s">
        <v>56</v>
      </c>
      <c r="C29" s="40"/>
      <c r="D29" s="40"/>
      <c r="E29" s="21"/>
      <c r="F29" s="79"/>
      <c r="G29" s="22"/>
      <c r="H29" s="79"/>
      <c r="I29" s="22"/>
      <c r="J29" s="22"/>
      <c r="K29" s="22"/>
      <c r="L29" s="79"/>
    </row>
    <row r="30" spans="1:24" ht="20.100000000000001" customHeight="1">
      <c r="A30" s="40"/>
      <c r="B30" s="40"/>
      <c r="C30" s="40" t="s">
        <v>57</v>
      </c>
      <c r="D30" s="40"/>
      <c r="E30" s="21"/>
      <c r="F30" s="79">
        <v>223</v>
      </c>
      <c r="G30" s="22"/>
      <c r="H30" s="79">
        <v>-189</v>
      </c>
      <c r="I30" s="22"/>
      <c r="J30" s="22"/>
      <c r="K30" s="22"/>
      <c r="L30" s="79"/>
    </row>
    <row r="31" spans="1:24" ht="20.100000000000001" customHeight="1" thickBot="1">
      <c r="E31" s="21"/>
      <c r="F31" s="86">
        <v>21545</v>
      </c>
      <c r="G31" s="22"/>
      <c r="H31" s="86">
        <v>31455</v>
      </c>
      <c r="I31" s="22"/>
      <c r="J31" s="22"/>
      <c r="K31" s="22"/>
      <c r="L31" s="79"/>
      <c r="M31" s="41">
        <f>SUM(F28:F30)-F31</f>
        <v>0</v>
      </c>
      <c r="O31" s="41">
        <f>SUM(H28:H30)-H31</f>
        <v>0</v>
      </c>
      <c r="Q31" s="41">
        <f>J28-J25</f>
        <v>0</v>
      </c>
      <c r="S31" s="41">
        <f>L28-L25</f>
        <v>0</v>
      </c>
    </row>
    <row r="32" spans="1:24" s="40" customFormat="1" ht="20.100000000000001" customHeight="1" thickTop="1">
      <c r="A32" s="81" t="s">
        <v>53</v>
      </c>
      <c r="F32" s="79"/>
      <c r="G32" s="79"/>
      <c r="H32" s="79"/>
      <c r="I32" s="79"/>
      <c r="J32" s="79"/>
      <c r="K32" s="79"/>
      <c r="L32" s="79"/>
      <c r="M32" s="43">
        <f>F31-F24</f>
        <v>0</v>
      </c>
      <c r="O32" s="43">
        <f>H31-H24</f>
        <v>0</v>
      </c>
      <c r="Q32" s="43">
        <f>J33-J28</f>
        <v>0</v>
      </c>
      <c r="R32" s="43"/>
      <c r="S32" s="43">
        <f>L33-L28</f>
        <v>0</v>
      </c>
      <c r="T32" s="43"/>
    </row>
    <row r="33" spans="1:15" ht="20.100000000000001" customHeight="1" thickBot="1">
      <c r="A33" s="40"/>
      <c r="B33" s="40" t="s">
        <v>106</v>
      </c>
      <c r="C33" s="40"/>
      <c r="D33" s="40"/>
      <c r="E33" s="21"/>
      <c r="F33" s="79">
        <v>21322</v>
      </c>
      <c r="G33" s="22"/>
      <c r="H33" s="79">
        <v>31644</v>
      </c>
      <c r="I33" s="22"/>
      <c r="J33" s="78">
        <v>21091</v>
      </c>
      <c r="K33" s="22"/>
      <c r="L33" s="78">
        <v>31839</v>
      </c>
    </row>
    <row r="34" spans="1:15" ht="20.100000000000001" customHeight="1" thickTop="1">
      <c r="A34" s="40"/>
      <c r="B34" s="40" t="s">
        <v>56</v>
      </c>
      <c r="C34" s="40"/>
      <c r="D34" s="40"/>
      <c r="E34" s="21"/>
      <c r="F34" s="79"/>
      <c r="G34" s="22"/>
      <c r="H34" s="40"/>
      <c r="I34" s="22"/>
      <c r="J34" s="22"/>
      <c r="K34" s="22"/>
      <c r="L34" s="79"/>
    </row>
    <row r="35" spans="1:15" ht="20.100000000000001" customHeight="1">
      <c r="A35" s="40"/>
      <c r="B35" s="40"/>
      <c r="C35" s="40" t="s">
        <v>57</v>
      </c>
      <c r="D35" s="40"/>
      <c r="E35" s="21"/>
      <c r="F35" s="79">
        <v>223</v>
      </c>
      <c r="G35" s="22"/>
      <c r="H35" s="43">
        <v>-189</v>
      </c>
      <c r="I35" s="22"/>
      <c r="J35" s="22"/>
      <c r="K35" s="22"/>
      <c r="L35" s="79"/>
    </row>
    <row r="36" spans="1:15" ht="20.100000000000001" customHeight="1" thickBot="1">
      <c r="A36" s="40"/>
      <c r="B36" s="40"/>
      <c r="C36" s="40"/>
      <c r="D36" s="40"/>
      <c r="E36" s="21"/>
      <c r="F36" s="86">
        <v>21545</v>
      </c>
      <c r="G36" s="22"/>
      <c r="H36" s="86">
        <v>31455</v>
      </c>
      <c r="I36" s="22"/>
      <c r="J36" s="22"/>
      <c r="K36" s="22"/>
      <c r="L36" s="79"/>
      <c r="M36" s="41">
        <f>SUM(F33:F35)-F36</f>
        <v>0</v>
      </c>
      <c r="O36" s="41">
        <f>SUM(H33:H35)-H36</f>
        <v>0</v>
      </c>
    </row>
    <row r="37" spans="1:15" ht="23.25" customHeight="1" thickTop="1">
      <c r="A37" s="20"/>
      <c r="B37" s="97"/>
      <c r="C37" s="20"/>
      <c r="D37" s="20"/>
      <c r="E37" s="20"/>
      <c r="F37" s="89"/>
      <c r="G37" s="89"/>
      <c r="H37" s="89"/>
      <c r="I37" s="89"/>
      <c r="J37" s="89"/>
      <c r="K37" s="89"/>
      <c r="L37" s="46"/>
    </row>
    <row r="38" spans="1:15" ht="23.25" customHeight="1">
      <c r="A38" s="20"/>
      <c r="B38" s="97"/>
      <c r="C38" s="20"/>
      <c r="D38" s="20"/>
      <c r="E38" s="20"/>
      <c r="F38" s="89"/>
      <c r="G38" s="89"/>
      <c r="H38" s="89"/>
      <c r="I38" s="89"/>
      <c r="J38" s="89"/>
      <c r="K38" s="89"/>
      <c r="L38" s="46"/>
    </row>
    <row r="39" spans="1:15" s="47" customFormat="1" ht="23.25" customHeight="1">
      <c r="L39" s="47" t="s">
        <v>175</v>
      </c>
    </row>
    <row r="40" spans="1:15" s="48" customFormat="1" ht="23.25" customHeight="1">
      <c r="L40" s="48" t="s">
        <v>176</v>
      </c>
    </row>
    <row r="41" spans="1:15" s="40" customFormat="1" ht="23.25" customHeight="1">
      <c r="A41" s="206" t="s">
        <v>88</v>
      </c>
      <c r="B41" s="207"/>
      <c r="C41" s="207"/>
      <c r="D41" s="207"/>
      <c r="E41" s="207"/>
      <c r="F41" s="207"/>
      <c r="G41" s="207"/>
      <c r="H41" s="207"/>
      <c r="I41" s="207"/>
      <c r="J41" s="207"/>
      <c r="K41" s="207"/>
      <c r="L41" s="207"/>
    </row>
    <row r="42" spans="1:15" s="40" customFormat="1" ht="23.25" customHeight="1">
      <c r="A42" s="201" t="s">
        <v>0</v>
      </c>
      <c r="B42" s="201"/>
      <c r="C42" s="201"/>
      <c r="D42" s="201"/>
      <c r="E42" s="201"/>
      <c r="F42" s="201"/>
      <c r="G42" s="201"/>
      <c r="H42" s="201"/>
      <c r="I42" s="201"/>
      <c r="J42" s="201"/>
      <c r="K42" s="201"/>
      <c r="L42" s="201"/>
    </row>
    <row r="43" spans="1:15" s="40" customFormat="1" ht="23.25" customHeight="1">
      <c r="A43" s="201" t="s">
        <v>84</v>
      </c>
      <c r="B43" s="201"/>
      <c r="C43" s="201"/>
      <c r="D43" s="201"/>
      <c r="E43" s="201"/>
      <c r="F43" s="201"/>
      <c r="G43" s="201"/>
      <c r="H43" s="201"/>
      <c r="I43" s="201"/>
      <c r="J43" s="201"/>
      <c r="K43" s="201"/>
      <c r="L43" s="201"/>
    </row>
    <row r="44" spans="1:15" s="40" customFormat="1" ht="23.25" customHeight="1">
      <c r="A44" s="201" t="s">
        <v>153</v>
      </c>
      <c r="B44" s="201"/>
      <c r="C44" s="201"/>
      <c r="D44" s="201"/>
      <c r="E44" s="201"/>
      <c r="F44" s="201"/>
      <c r="G44" s="201"/>
      <c r="H44" s="201"/>
      <c r="I44" s="201"/>
      <c r="J44" s="201"/>
      <c r="K44" s="201"/>
      <c r="L44" s="201"/>
    </row>
    <row r="45" spans="1:15" s="40" customFormat="1" ht="10.199999999999999" customHeight="1">
      <c r="H45" s="79"/>
      <c r="I45" s="79"/>
      <c r="J45" s="79"/>
      <c r="K45" s="79"/>
      <c r="L45" s="79"/>
    </row>
    <row r="46" spans="1:15" s="40" customFormat="1" ht="20.100000000000001" customHeight="1">
      <c r="F46" s="50"/>
      <c r="G46" s="50"/>
      <c r="H46" s="50"/>
      <c r="I46" s="50"/>
      <c r="J46" s="50"/>
      <c r="K46" s="50"/>
      <c r="L46" s="51" t="s">
        <v>95</v>
      </c>
    </row>
    <row r="47" spans="1:15" s="40" customFormat="1" ht="20.100000000000001" customHeight="1">
      <c r="F47" s="203" t="s">
        <v>1</v>
      </c>
      <c r="G47" s="203"/>
      <c r="H47" s="203"/>
      <c r="I47" s="42"/>
      <c r="J47" s="203" t="s">
        <v>2</v>
      </c>
      <c r="K47" s="203"/>
      <c r="L47" s="203"/>
    </row>
    <row r="48" spans="1:15" s="40" customFormat="1" ht="20.100000000000001" customHeight="1">
      <c r="F48" s="94">
        <v>2567</v>
      </c>
      <c r="G48" s="42"/>
      <c r="H48" s="94">
        <v>2566</v>
      </c>
      <c r="I48" s="42"/>
      <c r="J48" s="94">
        <v>2567</v>
      </c>
      <c r="K48" s="42"/>
      <c r="L48" s="94">
        <v>2566</v>
      </c>
    </row>
    <row r="49" spans="1:19" ht="20.100000000000001" customHeight="1">
      <c r="A49" s="81" t="s">
        <v>54</v>
      </c>
      <c r="B49" s="40"/>
      <c r="C49" s="40"/>
      <c r="D49" s="40"/>
      <c r="E49" s="42">
        <v>19</v>
      </c>
      <c r="F49" s="22"/>
      <c r="G49" s="22"/>
      <c r="H49" s="79"/>
      <c r="I49" s="22"/>
      <c r="J49" s="22"/>
      <c r="K49" s="22"/>
      <c r="L49" s="79"/>
    </row>
    <row r="50" spans="1:19" ht="20.100000000000001" customHeight="1">
      <c r="A50" s="81" t="s">
        <v>55</v>
      </c>
      <c r="B50" s="40"/>
      <c r="C50" s="40"/>
      <c r="D50" s="40"/>
      <c r="E50" s="21"/>
      <c r="F50" s="22"/>
      <c r="G50" s="22"/>
      <c r="H50" s="79"/>
      <c r="I50" s="22"/>
      <c r="J50" s="22"/>
      <c r="K50" s="22"/>
      <c r="L50" s="79"/>
      <c r="M50" s="41">
        <f>F24-F31</f>
        <v>0</v>
      </c>
      <c r="N50" s="41"/>
      <c r="O50" s="41">
        <f>H24-H31</f>
        <v>0</v>
      </c>
      <c r="P50" s="41"/>
      <c r="Q50" s="41"/>
      <c r="R50" s="41"/>
      <c r="S50" s="41"/>
    </row>
    <row r="51" spans="1:19" ht="20.100000000000001" customHeight="1" thickBot="1">
      <c r="A51" s="40" t="s">
        <v>181</v>
      </c>
      <c r="B51" s="40"/>
      <c r="C51" s="40"/>
      <c r="D51" s="40"/>
      <c r="E51" s="21"/>
      <c r="F51" s="163">
        <v>0.03</v>
      </c>
      <c r="G51" s="23"/>
      <c r="H51" s="163">
        <v>0.05</v>
      </c>
      <c r="I51" s="23"/>
      <c r="J51" s="163">
        <v>0.03</v>
      </c>
      <c r="K51" s="23"/>
      <c r="L51" s="163">
        <v>0.05</v>
      </c>
    </row>
    <row r="52" spans="1:19" ht="20.100000000000001" customHeight="1" thickTop="1">
      <c r="A52" s="81" t="s">
        <v>125</v>
      </c>
      <c r="B52" s="167"/>
      <c r="C52" s="167"/>
      <c r="D52" s="40"/>
      <c r="E52" s="21"/>
      <c r="F52" s="23"/>
      <c r="G52" s="23"/>
      <c r="H52" s="164"/>
      <c r="I52" s="23"/>
      <c r="J52" s="23"/>
      <c r="K52" s="23"/>
      <c r="L52" s="164"/>
      <c r="M52" s="41">
        <f>F25-F36</f>
        <v>0</v>
      </c>
      <c r="O52" s="41">
        <f>H25-H36</f>
        <v>0</v>
      </c>
    </row>
    <row r="53" spans="1:19" ht="20.100000000000001" customHeight="1" thickBot="1">
      <c r="A53" s="40" t="s">
        <v>181</v>
      </c>
      <c r="B53" s="40"/>
      <c r="C53" s="167"/>
      <c r="D53" s="40"/>
      <c r="E53" s="21"/>
      <c r="F53" s="163">
        <v>0.03</v>
      </c>
      <c r="G53" s="23"/>
      <c r="H53" s="165">
        <v>0.05</v>
      </c>
      <c r="I53" s="23"/>
      <c r="J53" s="163">
        <v>0.03</v>
      </c>
      <c r="K53" s="23"/>
      <c r="L53" s="165">
        <v>0.05</v>
      </c>
    </row>
    <row r="54" spans="1:19" ht="20.100000000000001" customHeight="1" thickTop="1">
      <c r="A54" s="90"/>
      <c r="B54" s="91"/>
      <c r="C54" s="90"/>
      <c r="E54" s="21"/>
      <c r="F54" s="23"/>
      <c r="G54" s="23"/>
      <c r="H54" s="164"/>
      <c r="I54" s="23"/>
      <c r="J54" s="23"/>
      <c r="K54" s="23"/>
      <c r="L54" s="164"/>
    </row>
    <row r="55" spans="1:19" ht="20.100000000000001" customHeight="1">
      <c r="A55" s="90"/>
      <c r="B55" s="91"/>
      <c r="C55" s="90"/>
      <c r="E55" s="21"/>
      <c r="F55" s="23"/>
      <c r="G55" s="23"/>
      <c r="H55" s="23"/>
      <c r="I55" s="23"/>
      <c r="J55" s="23"/>
      <c r="K55" s="23"/>
      <c r="L55" s="23"/>
    </row>
    <row r="56" spans="1:19" ht="20.100000000000001" customHeight="1">
      <c r="A56" s="90"/>
      <c r="B56" s="91"/>
      <c r="C56" s="90"/>
      <c r="E56" s="21"/>
      <c r="F56" s="23"/>
      <c r="G56" s="23"/>
      <c r="H56" s="23"/>
      <c r="I56" s="23"/>
      <c r="J56" s="23"/>
      <c r="K56" s="23"/>
      <c r="L56" s="23"/>
    </row>
    <row r="57" spans="1:19" ht="20.100000000000001" customHeight="1">
      <c r="A57" s="90"/>
      <c r="B57" s="91"/>
      <c r="C57" s="90"/>
      <c r="E57" s="21"/>
      <c r="F57" s="23"/>
      <c r="G57" s="23"/>
      <c r="H57" s="23"/>
      <c r="I57" s="23"/>
      <c r="J57" s="23"/>
      <c r="K57" s="23"/>
      <c r="L57" s="23"/>
    </row>
    <row r="58" spans="1:19" ht="20.100000000000001" customHeight="1">
      <c r="A58" s="90"/>
      <c r="B58" s="91"/>
      <c r="C58" s="90"/>
      <c r="E58" s="21"/>
      <c r="F58" s="23"/>
      <c r="G58" s="23"/>
      <c r="H58" s="23"/>
      <c r="I58" s="23"/>
      <c r="J58" s="23"/>
      <c r="K58" s="23"/>
      <c r="L58" s="23"/>
    </row>
    <row r="59" spans="1:19" ht="20.100000000000001" customHeight="1">
      <c r="A59" s="90"/>
      <c r="B59" s="91"/>
      <c r="C59" s="90"/>
      <c r="E59" s="21"/>
      <c r="F59" s="23"/>
      <c r="G59" s="23"/>
      <c r="H59" s="23"/>
      <c r="I59" s="23"/>
      <c r="J59" s="23"/>
      <c r="K59" s="23"/>
      <c r="L59" s="23"/>
    </row>
    <row r="60" spans="1:19" ht="20.100000000000001" customHeight="1">
      <c r="A60" s="90"/>
      <c r="B60" s="91"/>
      <c r="C60" s="90"/>
      <c r="E60" s="21"/>
      <c r="F60" s="23"/>
      <c r="G60" s="23"/>
      <c r="H60" s="23"/>
      <c r="I60" s="23"/>
      <c r="J60" s="23"/>
      <c r="K60" s="23"/>
      <c r="L60" s="23"/>
    </row>
    <row r="61" spans="1:19" ht="20.100000000000001" customHeight="1">
      <c r="A61" s="90"/>
      <c r="B61" s="91"/>
      <c r="C61" s="90"/>
      <c r="E61" s="21"/>
      <c r="F61" s="23"/>
      <c r="G61" s="23"/>
      <c r="H61" s="23"/>
      <c r="I61" s="23"/>
      <c r="J61" s="23"/>
      <c r="K61" s="23"/>
      <c r="L61" s="23"/>
    </row>
    <row r="62" spans="1:19" ht="20.100000000000001" customHeight="1">
      <c r="A62" s="90"/>
      <c r="B62" s="91"/>
      <c r="C62" s="90"/>
      <c r="E62" s="21"/>
      <c r="F62" s="23"/>
      <c r="G62" s="23"/>
      <c r="H62" s="23"/>
      <c r="I62" s="23"/>
      <c r="J62" s="23"/>
      <c r="K62" s="23"/>
      <c r="L62" s="23"/>
    </row>
    <row r="63" spans="1:19" ht="20.100000000000001" customHeight="1">
      <c r="A63" s="90"/>
      <c r="B63" s="91"/>
      <c r="C63" s="90"/>
      <c r="E63" s="21"/>
      <c r="F63" s="23"/>
      <c r="G63" s="23"/>
      <c r="H63" s="23"/>
      <c r="I63" s="23"/>
      <c r="J63" s="23"/>
      <c r="K63" s="23"/>
      <c r="L63" s="23"/>
    </row>
    <row r="64" spans="1:19" ht="20.100000000000001" customHeight="1">
      <c r="A64" s="90"/>
      <c r="B64" s="91"/>
      <c r="C64" s="90"/>
      <c r="E64" s="21"/>
      <c r="F64" s="23"/>
      <c r="G64" s="23"/>
      <c r="H64" s="23"/>
      <c r="I64" s="23"/>
      <c r="J64" s="23"/>
      <c r="K64" s="23"/>
      <c r="L64" s="23"/>
    </row>
    <row r="65" spans="1:12" s="40" customFormat="1" ht="20.100000000000001" customHeight="1">
      <c r="A65" s="204" t="s">
        <v>127</v>
      </c>
      <c r="B65" s="204"/>
      <c r="C65" s="204"/>
      <c r="D65" s="204"/>
      <c r="E65" s="204"/>
      <c r="F65" s="204"/>
      <c r="G65" s="204"/>
      <c r="H65" s="204"/>
      <c r="I65" s="204"/>
      <c r="J65" s="204"/>
      <c r="K65" s="204"/>
      <c r="L65" s="204"/>
    </row>
    <row r="66" spans="1:12" s="40" customFormat="1" ht="20.100000000000001" customHeight="1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</row>
    <row r="67" spans="1:12" s="40" customFormat="1" ht="20.100000000000001" customHeight="1">
      <c r="A67" s="204" t="s">
        <v>128</v>
      </c>
      <c r="B67" s="204"/>
      <c r="C67" s="204"/>
      <c r="D67" s="204"/>
      <c r="E67" s="204"/>
      <c r="F67" s="204"/>
      <c r="G67" s="204"/>
      <c r="H67" s="204"/>
      <c r="I67" s="204"/>
      <c r="J67" s="204"/>
      <c r="K67" s="204"/>
      <c r="L67" s="204"/>
    </row>
    <row r="68" spans="1:12" s="40" customFormat="1" ht="20.100000000000001" customHeight="1">
      <c r="A68" s="204" t="s">
        <v>129</v>
      </c>
      <c r="B68" s="204"/>
      <c r="C68" s="204"/>
      <c r="D68" s="204"/>
      <c r="E68" s="204"/>
      <c r="F68" s="204"/>
      <c r="G68" s="204"/>
      <c r="H68" s="204"/>
      <c r="I68" s="204"/>
      <c r="J68" s="204"/>
      <c r="K68" s="204"/>
      <c r="L68" s="204"/>
    </row>
    <row r="69" spans="1:12" s="40" customFormat="1" ht="20.100000000000001" customHeight="1">
      <c r="A69" s="204" t="s">
        <v>131</v>
      </c>
      <c r="B69" s="204"/>
      <c r="C69" s="204"/>
      <c r="D69" s="204"/>
      <c r="E69" s="204"/>
      <c r="F69" s="204"/>
      <c r="G69" s="204"/>
      <c r="H69" s="204"/>
      <c r="I69" s="204"/>
      <c r="J69" s="204"/>
      <c r="K69" s="204"/>
      <c r="L69" s="204"/>
    </row>
    <row r="70" spans="1:12" ht="20.100000000000001" customHeight="1">
      <c r="E70" s="21"/>
      <c r="F70" s="23"/>
      <c r="G70" s="23"/>
      <c r="H70" s="23"/>
      <c r="I70" s="23"/>
      <c r="J70" s="23"/>
      <c r="K70" s="23"/>
      <c r="L70" s="23"/>
    </row>
    <row r="71" spans="1:12" ht="2.25" customHeight="1">
      <c r="A71" s="20"/>
      <c r="B71" s="20"/>
      <c r="C71" s="20"/>
      <c r="D71" s="20"/>
      <c r="E71" s="92"/>
      <c r="F71" s="20"/>
      <c r="G71" s="20"/>
      <c r="H71" s="20"/>
      <c r="I71" s="20"/>
      <c r="J71" s="20"/>
      <c r="K71" s="20"/>
    </row>
  </sheetData>
  <mergeCells count="17">
    <mergeCell ref="A42:L42"/>
    <mergeCell ref="A43:L43"/>
    <mergeCell ref="A3:L3"/>
    <mergeCell ref="A41:L41"/>
    <mergeCell ref="A4:L4"/>
    <mergeCell ref="A5:L5"/>
    <mergeCell ref="A6:L6"/>
    <mergeCell ref="F9:H9"/>
    <mergeCell ref="J9:L9"/>
    <mergeCell ref="A11:D11"/>
    <mergeCell ref="A65:L65"/>
    <mergeCell ref="A67:L67"/>
    <mergeCell ref="A68:L68"/>
    <mergeCell ref="A69:L69"/>
    <mergeCell ref="A44:L44"/>
    <mergeCell ref="F47:H47"/>
    <mergeCell ref="J47:L47"/>
  </mergeCells>
  <printOptions horizontalCentered="1"/>
  <pageMargins left="0.9055118110236221" right="0.43307086614173229" top="0.51181102362204722" bottom="1.1811023622047245" header="0.51181102362204722" footer="0.78740157480314965"/>
  <pageSetup paperSize="9" scale="91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70" max="11" man="1"/>
  </rowBreaks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</sheetPr>
  <dimension ref="A1:Y31"/>
  <sheetViews>
    <sheetView view="pageBreakPreview" topLeftCell="A13" zoomScaleNormal="80" zoomScaleSheetLayoutView="100" workbookViewId="0">
      <selection activeCell="H18" sqref="H18:T20"/>
    </sheetView>
  </sheetViews>
  <sheetFormatPr defaultColWidth="9.09765625" defaultRowHeight="20.100000000000001" customHeight="1"/>
  <cols>
    <col min="1" max="4" width="1.09765625" style="2" customWidth="1"/>
    <col min="5" max="5" width="35.69921875" style="2" customWidth="1"/>
    <col min="6" max="6" width="6.19921875" style="3" customWidth="1"/>
    <col min="7" max="7" width="0.8984375" style="4" customWidth="1"/>
    <col min="8" max="8" width="12" style="5" customWidth="1"/>
    <col min="9" max="9" width="0.8984375" style="5" customWidth="1"/>
    <col min="10" max="10" width="12" style="5" customWidth="1"/>
    <col min="11" max="11" width="1" style="6" customWidth="1"/>
    <col min="12" max="12" width="11.09765625" style="5" customWidth="1"/>
    <col min="13" max="13" width="0.8984375" style="5" customWidth="1"/>
    <col min="14" max="14" width="11.5" style="1" customWidth="1"/>
    <col min="15" max="15" width="0.8984375" style="6" customWidth="1"/>
    <col min="16" max="16" width="11.5" style="6" customWidth="1"/>
    <col min="17" max="17" width="0.8984375" style="6" customWidth="1"/>
    <col min="18" max="18" width="13.09765625" style="6" customWidth="1"/>
    <col min="19" max="19" width="0.8984375" style="6" customWidth="1"/>
    <col min="20" max="20" width="12.19921875" style="6" customWidth="1"/>
    <col min="21" max="16384" width="9.09765625" style="2"/>
  </cols>
  <sheetData>
    <row r="1" spans="1:25" ht="18.75" customHeight="1">
      <c r="R1" s="54" t="s">
        <v>89</v>
      </c>
    </row>
    <row r="2" spans="1:25" ht="18.75" customHeight="1">
      <c r="R2" s="54" t="s">
        <v>90</v>
      </c>
    </row>
    <row r="3" spans="1:25" ht="18.75" customHeight="1">
      <c r="A3" s="210" t="s">
        <v>140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</row>
    <row r="4" spans="1:25" ht="23.4">
      <c r="A4" s="212" t="s">
        <v>0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</row>
    <row r="5" spans="1:25" ht="23.4">
      <c r="A5" s="213" t="s">
        <v>162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</row>
    <row r="6" spans="1:25" ht="23.4">
      <c r="A6" s="213" t="s">
        <v>153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</row>
    <row r="7" spans="1:25" s="57" customFormat="1" ht="17.25" customHeight="1">
      <c r="A7" s="55"/>
      <c r="B7" s="55"/>
      <c r="C7" s="55"/>
      <c r="D7" s="55"/>
      <c r="E7" s="55"/>
      <c r="F7" s="56"/>
      <c r="G7" s="56"/>
      <c r="H7" s="214" t="s">
        <v>95</v>
      </c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</row>
    <row r="8" spans="1:25" s="8" customFormat="1" ht="17.25" customHeight="1">
      <c r="A8" s="58"/>
      <c r="B8" s="58"/>
      <c r="C8" s="58"/>
      <c r="D8" s="58"/>
      <c r="E8" s="58"/>
      <c r="F8" s="59"/>
      <c r="G8" s="59"/>
      <c r="H8" s="209" t="s">
        <v>1</v>
      </c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</row>
    <row r="9" spans="1:25" s="8" customFormat="1" ht="17.25" customHeight="1">
      <c r="A9" s="58"/>
      <c r="B9" s="58"/>
      <c r="C9" s="58"/>
      <c r="D9" s="58"/>
      <c r="E9" s="58" t="s">
        <v>163</v>
      </c>
      <c r="F9" s="59"/>
      <c r="G9" s="59"/>
      <c r="H9" s="60"/>
      <c r="I9" s="60"/>
      <c r="J9" s="60"/>
      <c r="K9" s="60"/>
      <c r="L9" s="216" t="s">
        <v>33</v>
      </c>
      <c r="M9" s="216"/>
      <c r="N9" s="216"/>
      <c r="O9" s="60"/>
      <c r="P9" s="60"/>
      <c r="Q9" s="60"/>
      <c r="R9" s="60" t="s">
        <v>73</v>
      </c>
      <c r="S9" s="60"/>
      <c r="T9" s="60"/>
    </row>
    <row r="10" spans="1:25" s="8" customFormat="1" ht="17.25" customHeight="1">
      <c r="A10" s="58"/>
      <c r="B10" s="58"/>
      <c r="C10" s="58"/>
      <c r="D10" s="58"/>
      <c r="E10" s="58"/>
      <c r="F10" s="59"/>
      <c r="G10" s="59"/>
      <c r="H10" s="17"/>
      <c r="I10" s="17"/>
      <c r="J10" s="17"/>
      <c r="K10" s="17"/>
      <c r="L10" s="17" t="s">
        <v>59</v>
      </c>
      <c r="M10" s="17"/>
      <c r="N10" s="17"/>
      <c r="O10" s="17"/>
      <c r="P10" s="61" t="s">
        <v>62</v>
      </c>
      <c r="Q10" s="60"/>
      <c r="R10" s="60" t="s">
        <v>74</v>
      </c>
      <c r="S10" s="17"/>
      <c r="T10" s="17"/>
    </row>
    <row r="11" spans="1:25" s="8" customFormat="1" ht="17.25" customHeight="1">
      <c r="A11" s="58"/>
      <c r="B11" s="58"/>
      <c r="C11" s="58"/>
      <c r="D11" s="58"/>
      <c r="E11" s="58"/>
      <c r="F11" s="2"/>
      <c r="G11" s="59"/>
      <c r="H11" s="62" t="s">
        <v>98</v>
      </c>
      <c r="I11" s="60"/>
      <c r="J11" s="62" t="s">
        <v>60</v>
      </c>
      <c r="K11" s="60"/>
      <c r="L11" s="62" t="s">
        <v>61</v>
      </c>
      <c r="M11" s="60"/>
      <c r="N11" s="62"/>
      <c r="O11" s="60"/>
      <c r="P11" s="61" t="s">
        <v>65</v>
      </c>
      <c r="Q11" s="60"/>
      <c r="R11" s="17" t="s">
        <v>75</v>
      </c>
      <c r="S11" s="60"/>
      <c r="T11" s="60" t="s">
        <v>62</v>
      </c>
    </row>
    <row r="12" spans="1:25" s="8" customFormat="1" ht="17.25" customHeight="1">
      <c r="A12" s="217"/>
      <c r="B12" s="217"/>
      <c r="C12" s="217"/>
      <c r="D12" s="217"/>
      <c r="E12" s="217"/>
      <c r="F12" s="17" t="s">
        <v>3</v>
      </c>
      <c r="G12" s="59"/>
      <c r="H12" s="63" t="s">
        <v>63</v>
      </c>
      <c r="I12" s="60"/>
      <c r="J12" s="63" t="s">
        <v>99</v>
      </c>
      <c r="K12" s="60"/>
      <c r="L12" s="63" t="s">
        <v>64</v>
      </c>
      <c r="M12" s="60"/>
      <c r="N12" s="63" t="s">
        <v>40</v>
      </c>
      <c r="O12" s="60"/>
      <c r="P12" s="63" t="s">
        <v>100</v>
      </c>
      <c r="Q12" s="60"/>
      <c r="R12" s="63" t="s">
        <v>76</v>
      </c>
      <c r="S12" s="60"/>
      <c r="T12" s="63" t="s">
        <v>65</v>
      </c>
    </row>
    <row r="13" spans="1:25" s="101" customFormat="1" ht="17.25" customHeight="1">
      <c r="A13" s="72" t="s">
        <v>138</v>
      </c>
      <c r="B13" s="71"/>
      <c r="C13" s="72"/>
      <c r="D13" s="72"/>
      <c r="E13" s="72"/>
      <c r="F13" s="72"/>
      <c r="G13" s="72"/>
      <c r="H13" s="98">
        <v>308960</v>
      </c>
      <c r="I13" s="98"/>
      <c r="J13" s="98">
        <v>239023</v>
      </c>
      <c r="K13" s="98"/>
      <c r="L13" s="98">
        <v>33750</v>
      </c>
      <c r="M13" s="98"/>
      <c r="N13" s="98">
        <v>217965</v>
      </c>
      <c r="O13" s="98"/>
      <c r="P13" s="98">
        <v>799698</v>
      </c>
      <c r="Q13" s="98"/>
      <c r="R13" s="98">
        <v>23673</v>
      </c>
      <c r="S13" s="98"/>
      <c r="T13" s="98">
        <v>823371</v>
      </c>
      <c r="U13" s="99"/>
      <c r="V13" s="100">
        <f t="shared" ref="V13" si="0">SUM(H13:N13)-P13</f>
        <v>0</v>
      </c>
      <c r="X13" s="100">
        <f t="shared" ref="X13" si="1">SUM(P13:R13)-T13</f>
        <v>0</v>
      </c>
    </row>
    <row r="14" spans="1:25" s="8" customFormat="1" ht="17.25" customHeight="1">
      <c r="A14" s="2" t="s">
        <v>164</v>
      </c>
      <c r="B14" s="2"/>
      <c r="C14" s="2"/>
      <c r="D14" s="2"/>
      <c r="E14" s="2"/>
      <c r="F14" s="17">
        <v>17</v>
      </c>
      <c r="G14" s="2"/>
      <c r="H14" s="98">
        <v>6066</v>
      </c>
      <c r="I14" s="98"/>
      <c r="J14" s="98">
        <v>6066</v>
      </c>
      <c r="K14" s="98"/>
      <c r="L14" s="155">
        <v>0</v>
      </c>
      <c r="M14" s="98"/>
      <c r="N14" s="155">
        <v>0</v>
      </c>
      <c r="O14" s="98"/>
      <c r="P14" s="98">
        <v>12132</v>
      </c>
      <c r="Q14" s="98"/>
      <c r="R14" s="155">
        <v>0</v>
      </c>
      <c r="S14" s="98"/>
      <c r="T14" s="98">
        <v>12132</v>
      </c>
      <c r="U14" s="104"/>
      <c r="V14" s="100">
        <f>SUM(H14:N14)-P14</f>
        <v>0</v>
      </c>
      <c r="W14" s="101"/>
      <c r="X14" s="100">
        <f>SUM(P14:R14)-T14</f>
        <v>0</v>
      </c>
      <c r="Y14" s="156"/>
    </row>
    <row r="15" spans="1:25" s="101" customFormat="1" ht="17.25" customHeight="1">
      <c r="A15" s="2" t="s">
        <v>97</v>
      </c>
      <c r="B15" s="59"/>
      <c r="C15" s="2"/>
      <c r="D15" s="2"/>
      <c r="E15" s="2"/>
      <c r="F15" s="72"/>
      <c r="G15" s="72"/>
      <c r="H15" s="155">
        <v>0</v>
      </c>
      <c r="I15" s="98"/>
      <c r="J15" s="155">
        <v>0</v>
      </c>
      <c r="K15" s="98"/>
      <c r="L15" s="155">
        <v>0</v>
      </c>
      <c r="M15" s="98"/>
      <c r="N15" s="98">
        <v>31644</v>
      </c>
      <c r="O15" s="98"/>
      <c r="P15" s="98">
        <v>31644</v>
      </c>
      <c r="Q15" s="98"/>
      <c r="R15" s="98">
        <v>-189</v>
      </c>
      <c r="S15" s="98"/>
      <c r="T15" s="98">
        <v>31455</v>
      </c>
      <c r="U15" s="99"/>
      <c r="V15" s="100"/>
      <c r="X15" s="100"/>
    </row>
    <row r="16" spans="1:25" s="101" customFormat="1" ht="17.25" customHeight="1" thickBot="1">
      <c r="A16" s="72" t="s">
        <v>139</v>
      </c>
      <c r="B16" s="71"/>
      <c r="C16" s="72"/>
      <c r="D16" s="72"/>
      <c r="E16" s="72"/>
      <c r="F16" s="72"/>
      <c r="G16" s="72"/>
      <c r="H16" s="157">
        <v>315026</v>
      </c>
      <c r="I16" s="98"/>
      <c r="J16" s="157">
        <v>245089</v>
      </c>
      <c r="K16" s="98"/>
      <c r="L16" s="157">
        <v>33750</v>
      </c>
      <c r="M16" s="98"/>
      <c r="N16" s="157">
        <v>249609</v>
      </c>
      <c r="O16" s="98"/>
      <c r="P16" s="157">
        <v>843474</v>
      </c>
      <c r="Q16" s="98"/>
      <c r="R16" s="157">
        <v>23484</v>
      </c>
      <c r="S16" s="98"/>
      <c r="T16" s="157">
        <v>866958</v>
      </c>
      <c r="U16" s="99"/>
      <c r="V16" s="100">
        <f t="shared" ref="V16" si="2">SUM(H16:N16)-P16</f>
        <v>0</v>
      </c>
      <c r="X16" s="100">
        <f t="shared" ref="X16" si="3">SUM(P16:R16)-T16</f>
        <v>0</v>
      </c>
    </row>
    <row r="17" spans="1:25" s="103" customFormat="1" ht="17.25" customHeight="1" thickTop="1">
      <c r="A17" s="158"/>
      <c r="B17" s="159"/>
      <c r="C17" s="158"/>
      <c r="D17" s="158"/>
      <c r="E17" s="158"/>
      <c r="F17" s="158"/>
      <c r="G17" s="158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02"/>
    </row>
    <row r="18" spans="1:25" s="101" customFormat="1" ht="17.25" customHeight="1">
      <c r="A18" s="72" t="s">
        <v>154</v>
      </c>
      <c r="B18" s="71"/>
      <c r="C18" s="72"/>
      <c r="D18" s="72"/>
      <c r="E18" s="72"/>
      <c r="F18" s="72"/>
      <c r="G18" s="72"/>
      <c r="H18" s="98">
        <v>336050</v>
      </c>
      <c r="I18" s="98">
        <v>0</v>
      </c>
      <c r="J18" s="98">
        <v>266113</v>
      </c>
      <c r="K18" s="98">
        <v>0</v>
      </c>
      <c r="L18" s="98">
        <v>33750</v>
      </c>
      <c r="M18" s="98">
        <v>0</v>
      </c>
      <c r="N18" s="98">
        <v>236716</v>
      </c>
      <c r="O18" s="98">
        <v>0</v>
      </c>
      <c r="P18" s="161">
        <v>872629</v>
      </c>
      <c r="Q18" s="98">
        <v>0</v>
      </c>
      <c r="R18" s="98">
        <v>23456</v>
      </c>
      <c r="S18" s="98">
        <v>0</v>
      </c>
      <c r="T18" s="98">
        <v>896085</v>
      </c>
      <c r="U18" s="99"/>
      <c r="V18" s="100">
        <f t="shared" ref="V18" si="4">SUM(H18:O18)-P18</f>
        <v>0</v>
      </c>
      <c r="W18" s="100">
        <f t="shared" ref="W18" si="5">SUM(P18:R18)-T18</f>
        <v>0</v>
      </c>
      <c r="X18" s="100"/>
    </row>
    <row r="19" spans="1:25" s="8" customFormat="1" ht="17.25" customHeight="1">
      <c r="A19" s="2" t="s">
        <v>97</v>
      </c>
      <c r="B19" s="59"/>
      <c r="C19" s="2"/>
      <c r="D19" s="2"/>
      <c r="E19" s="2"/>
      <c r="F19" s="2"/>
      <c r="G19" s="2"/>
      <c r="H19" s="155">
        <v>0</v>
      </c>
      <c r="I19" s="98"/>
      <c r="J19" s="155">
        <v>0</v>
      </c>
      <c r="K19" s="98"/>
      <c r="L19" s="155">
        <v>0</v>
      </c>
      <c r="M19" s="98"/>
      <c r="N19" s="98">
        <v>21322</v>
      </c>
      <c r="O19" s="155"/>
      <c r="P19" s="98">
        <v>21322</v>
      </c>
      <c r="Q19" s="98"/>
      <c r="R19" s="98">
        <v>223</v>
      </c>
      <c r="S19" s="98"/>
      <c r="T19" s="98">
        <v>21545</v>
      </c>
      <c r="U19" s="104"/>
      <c r="V19" s="100">
        <f>SUM(H19:O19)-P19</f>
        <v>0</v>
      </c>
      <c r="W19" s="100">
        <f>SUM(P19:R19)-T19</f>
        <v>0</v>
      </c>
      <c r="X19" s="100"/>
      <c r="Y19" s="162"/>
    </row>
    <row r="20" spans="1:25" s="101" customFormat="1" ht="17.25" customHeight="1" thickBot="1">
      <c r="A20" s="72" t="s">
        <v>155</v>
      </c>
      <c r="B20" s="71"/>
      <c r="C20" s="72"/>
      <c r="D20" s="72"/>
      <c r="E20" s="72"/>
      <c r="F20" s="72"/>
      <c r="G20" s="72"/>
      <c r="H20" s="157">
        <v>336050</v>
      </c>
      <c r="I20" s="72"/>
      <c r="J20" s="157">
        <v>266113</v>
      </c>
      <c r="K20" s="72"/>
      <c r="L20" s="157">
        <v>33750</v>
      </c>
      <c r="M20" s="72"/>
      <c r="N20" s="157">
        <v>258038</v>
      </c>
      <c r="O20" s="72"/>
      <c r="P20" s="157">
        <v>893951</v>
      </c>
      <c r="Q20" s="72"/>
      <c r="R20" s="157">
        <v>23679</v>
      </c>
      <c r="S20" s="72"/>
      <c r="T20" s="157">
        <v>917630</v>
      </c>
      <c r="U20" s="99"/>
      <c r="V20" s="100">
        <f t="shared" ref="V20" si="6">SUM(H20:O20)-P20</f>
        <v>0</v>
      </c>
      <c r="W20" s="100">
        <f t="shared" ref="W20" si="7">SUM(P20:R20)-T20</f>
        <v>0</v>
      </c>
      <c r="X20" s="100"/>
    </row>
    <row r="21" spans="1:25" s="101" customFormat="1" ht="15.75" customHeight="1" thickTop="1">
      <c r="A21" s="72"/>
      <c r="B21" s="71"/>
      <c r="C21" s="72"/>
      <c r="D21" s="72"/>
      <c r="E21" s="72"/>
      <c r="F21" s="72"/>
      <c r="G21" s="72"/>
      <c r="H21" s="98"/>
      <c r="I21" s="72"/>
      <c r="J21" s="98"/>
      <c r="K21" s="72"/>
      <c r="L21" s="98"/>
      <c r="M21" s="72"/>
      <c r="N21" s="98"/>
      <c r="O21" s="72"/>
      <c r="P21" s="98"/>
      <c r="Q21" s="72"/>
      <c r="R21" s="98"/>
      <c r="S21" s="72"/>
      <c r="T21" s="98"/>
      <c r="U21" s="99"/>
      <c r="V21" s="100"/>
      <c r="W21" s="100"/>
      <c r="X21" s="100"/>
    </row>
    <row r="22" spans="1:25" s="103" customFormat="1" ht="19.5" customHeight="1">
      <c r="A22" s="215" t="s">
        <v>127</v>
      </c>
      <c r="B22" s="215"/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102"/>
    </row>
    <row r="23" spans="1:25" s="103" customFormat="1" ht="19.5" customHeight="1">
      <c r="A23" s="200"/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102"/>
    </row>
    <row r="24" spans="1:25" s="103" customFormat="1" ht="19.5" customHeight="1">
      <c r="A24" s="200"/>
      <c r="B24" s="200"/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102"/>
    </row>
    <row r="25" spans="1:25" s="103" customFormat="1" ht="19.5" customHeight="1">
      <c r="A25" s="200"/>
      <c r="B25" s="200"/>
      <c r="C25" s="200"/>
      <c r="D25" s="200"/>
      <c r="E25" s="200"/>
      <c r="F25" s="200"/>
      <c r="G25" s="200"/>
      <c r="H25" s="200"/>
      <c r="I25" s="200"/>
      <c r="J25" s="200"/>
      <c r="K25" s="200"/>
      <c r="L25" s="200"/>
      <c r="M25" s="200"/>
      <c r="N25" s="200"/>
      <c r="O25" s="200"/>
      <c r="P25" s="200"/>
      <c r="Q25" s="200"/>
      <c r="R25" s="200"/>
      <c r="S25" s="200"/>
      <c r="T25" s="200"/>
      <c r="U25" s="102"/>
    </row>
    <row r="26" spans="1:25" s="103" customFormat="1" ht="19.5" customHeight="1">
      <c r="A26" s="200"/>
      <c r="B26" s="200"/>
      <c r="C26" s="200"/>
      <c r="D26" s="200"/>
      <c r="E26" s="200"/>
      <c r="F26" s="200"/>
      <c r="G26" s="200"/>
      <c r="H26" s="200"/>
      <c r="I26" s="200"/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102"/>
    </row>
    <row r="27" spans="1:25" s="103" customFormat="1" ht="19.5" customHeight="1">
      <c r="A27" s="215" t="s">
        <v>128</v>
      </c>
      <c r="B27" s="215"/>
      <c r="C27" s="215"/>
      <c r="D27" s="215"/>
      <c r="E27" s="215"/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102"/>
    </row>
    <row r="28" spans="1:25" s="103" customFormat="1" ht="19.5" customHeight="1">
      <c r="A28" s="215" t="s">
        <v>129</v>
      </c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102"/>
    </row>
    <row r="29" spans="1:25" s="103" customFormat="1" ht="19.5" customHeight="1">
      <c r="A29" s="215" t="s">
        <v>131</v>
      </c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102"/>
    </row>
    <row r="30" spans="1:25" ht="19.95" customHeight="1">
      <c r="H30" s="5">
        <f>SUM(H13:H15)-H16</f>
        <v>0</v>
      </c>
      <c r="J30" s="5">
        <f>SUM(J13:J15)-J16</f>
        <v>0</v>
      </c>
      <c r="K30" s="5"/>
      <c r="L30" s="5">
        <f>SUM(L13:L15)-L16</f>
        <v>0</v>
      </c>
      <c r="N30" s="5">
        <f>SUM(N13:N15)-N16</f>
        <v>0</v>
      </c>
      <c r="O30" s="5"/>
      <c r="P30" s="5">
        <f>SUM(P13:P15)-P16</f>
        <v>0</v>
      </c>
      <c r="Q30" s="5"/>
      <c r="R30" s="5">
        <f>SUM(R13:R15)-R16</f>
        <v>0</v>
      </c>
      <c r="S30" s="5"/>
      <c r="T30" s="5">
        <f>SUM(T13:T15)-T16</f>
        <v>0</v>
      </c>
    </row>
    <row r="31" spans="1:25" ht="20.100000000000001" customHeight="1">
      <c r="H31" s="5">
        <f>SUM(H18:H19)-H20</f>
        <v>0</v>
      </c>
      <c r="J31" s="5">
        <f>SUM(J18:J19)-J20</f>
        <v>0</v>
      </c>
      <c r="L31" s="5">
        <f>SUM(L18:L19)-L20</f>
        <v>0</v>
      </c>
      <c r="N31" s="5">
        <f>SUM(N18:N19)-N20</f>
        <v>0</v>
      </c>
      <c r="P31" s="5">
        <f>SUM(P18:P19)-P20</f>
        <v>0</v>
      </c>
      <c r="R31" s="5">
        <f>SUM(R18:R19)-R20</f>
        <v>0</v>
      </c>
      <c r="T31" s="5">
        <f>SUM(T18:T19)-T20</f>
        <v>0</v>
      </c>
    </row>
  </sheetData>
  <mergeCells count="12">
    <mergeCell ref="A22:T22"/>
    <mergeCell ref="A27:T27"/>
    <mergeCell ref="A28:T28"/>
    <mergeCell ref="A29:T29"/>
    <mergeCell ref="L9:N9"/>
    <mergeCell ref="A12:E12"/>
    <mergeCell ref="H8:T8"/>
    <mergeCell ref="A3:T3"/>
    <mergeCell ref="A4:T4"/>
    <mergeCell ref="A5:T5"/>
    <mergeCell ref="A6:T6"/>
    <mergeCell ref="H7:T7"/>
  </mergeCells>
  <printOptions horizontalCentered="1"/>
  <pageMargins left="0.511811023622047" right="0.39370078740157499" top="0.5" bottom="0.5" header="0.5" footer="0.2"/>
  <pageSetup paperSize="9" scale="94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</sheetPr>
  <dimension ref="A1:S51"/>
  <sheetViews>
    <sheetView view="pageBreakPreview" topLeftCell="A10" zoomScaleNormal="80" zoomScaleSheetLayoutView="100" workbookViewId="0">
      <selection activeCell="N16" sqref="N16"/>
    </sheetView>
  </sheetViews>
  <sheetFormatPr defaultColWidth="9.09765625" defaultRowHeight="20.100000000000001" customHeight="1"/>
  <cols>
    <col min="1" max="4" width="1.09765625" style="2" customWidth="1"/>
    <col min="5" max="5" width="36.69921875" style="2" customWidth="1"/>
    <col min="6" max="6" width="10" style="3" customWidth="1"/>
    <col min="7" max="7" width="0.8984375" style="4" customWidth="1"/>
    <col min="8" max="8" width="15.19921875" style="5" customWidth="1"/>
    <col min="9" max="9" width="0.8984375" style="5" customWidth="1"/>
    <col min="10" max="10" width="15.19921875" style="5" customWidth="1"/>
    <col min="11" max="11" width="1" style="6" customWidth="1"/>
    <col min="12" max="12" width="15.19921875" style="5" customWidth="1"/>
    <col min="13" max="13" width="0.8984375" style="5" customWidth="1"/>
    <col min="14" max="14" width="15.19921875" style="1" customWidth="1"/>
    <col min="15" max="15" width="0.8984375" style="6" customWidth="1"/>
    <col min="16" max="16" width="15.19921875" style="6" customWidth="1"/>
    <col min="17" max="16384" width="9.09765625" style="2"/>
  </cols>
  <sheetData>
    <row r="1" spans="1:19" ht="19.5" customHeight="1">
      <c r="A1" s="64"/>
      <c r="B1" s="64"/>
      <c r="C1" s="64"/>
      <c r="D1" s="64"/>
      <c r="E1" s="64"/>
      <c r="F1" s="65"/>
      <c r="G1" s="66"/>
      <c r="H1" s="67"/>
      <c r="I1" s="67"/>
      <c r="J1" s="67"/>
      <c r="K1" s="68"/>
      <c r="L1" s="67"/>
      <c r="M1" s="67"/>
      <c r="N1" s="54"/>
      <c r="O1" s="54" t="s">
        <v>89</v>
      </c>
    </row>
    <row r="2" spans="1:19" ht="19.5" customHeight="1">
      <c r="A2" s="64"/>
      <c r="B2" s="64"/>
      <c r="C2" s="64"/>
      <c r="D2" s="64"/>
      <c r="E2" s="64"/>
      <c r="F2" s="65"/>
      <c r="G2" s="66"/>
      <c r="H2" s="67"/>
      <c r="I2" s="67"/>
      <c r="J2" s="67"/>
      <c r="K2" s="68"/>
      <c r="L2" s="67"/>
      <c r="M2" s="67"/>
      <c r="N2" s="54"/>
      <c r="O2" s="54" t="s">
        <v>90</v>
      </c>
    </row>
    <row r="3" spans="1:19" ht="19.5" customHeight="1">
      <c r="A3" s="210" t="s">
        <v>141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</row>
    <row r="4" spans="1:19" ht="23.4">
      <c r="A4" s="212" t="s">
        <v>0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</row>
    <row r="5" spans="1:19" ht="23.4">
      <c r="A5" s="213" t="s">
        <v>162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</row>
    <row r="6" spans="1:19" ht="23.4">
      <c r="A6" s="213" t="s">
        <v>153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</row>
    <row r="7" spans="1:19" ht="18" customHeight="1">
      <c r="A7" s="69"/>
      <c r="B7" s="69"/>
      <c r="C7" s="69"/>
      <c r="D7" s="69"/>
      <c r="E7" s="69"/>
      <c r="F7" s="7"/>
      <c r="G7" s="7"/>
      <c r="H7" s="214" t="s">
        <v>95</v>
      </c>
      <c r="I7" s="214"/>
      <c r="J7" s="214"/>
      <c r="K7" s="214"/>
      <c r="L7" s="214"/>
      <c r="M7" s="214"/>
      <c r="N7" s="214"/>
      <c r="O7" s="214"/>
      <c r="P7" s="214"/>
    </row>
    <row r="8" spans="1:19" ht="18" customHeight="1">
      <c r="A8" s="58"/>
      <c r="B8" s="58"/>
      <c r="C8" s="58"/>
      <c r="D8" s="58"/>
      <c r="E8" s="58"/>
      <c r="F8" s="59"/>
      <c r="G8" s="59"/>
      <c r="H8" s="216" t="s">
        <v>2</v>
      </c>
      <c r="I8" s="216"/>
      <c r="J8" s="216"/>
      <c r="K8" s="216"/>
      <c r="L8" s="216"/>
      <c r="M8" s="216"/>
      <c r="N8" s="216"/>
      <c r="O8" s="216"/>
      <c r="P8" s="216"/>
    </row>
    <row r="9" spans="1:19" ht="18" customHeight="1">
      <c r="A9" s="58"/>
      <c r="B9" s="58"/>
      <c r="C9" s="58"/>
      <c r="D9" s="58"/>
      <c r="E9" s="58"/>
      <c r="F9" s="59"/>
      <c r="G9" s="59"/>
      <c r="H9" s="60"/>
      <c r="I9" s="60"/>
      <c r="J9" s="60"/>
      <c r="K9" s="60"/>
      <c r="L9" s="209" t="s">
        <v>33</v>
      </c>
      <c r="M9" s="209"/>
      <c r="N9" s="209"/>
      <c r="O9" s="60"/>
      <c r="P9" s="60"/>
    </row>
    <row r="10" spans="1:19" ht="18" customHeight="1">
      <c r="A10" s="58"/>
      <c r="B10" s="58"/>
      <c r="C10" s="58"/>
      <c r="D10" s="58"/>
      <c r="E10" s="58"/>
      <c r="F10" s="2"/>
      <c r="G10" s="59"/>
      <c r="H10" s="62" t="s">
        <v>98</v>
      </c>
      <c r="I10" s="60"/>
      <c r="J10" s="62" t="s">
        <v>60</v>
      </c>
      <c r="K10" s="60"/>
      <c r="L10" s="62" t="s">
        <v>77</v>
      </c>
      <c r="M10" s="60"/>
      <c r="N10" s="62"/>
      <c r="O10" s="60"/>
      <c r="P10" s="60" t="s">
        <v>62</v>
      </c>
    </row>
    <row r="11" spans="1:19" ht="18" customHeight="1">
      <c r="A11" s="217"/>
      <c r="B11" s="217"/>
      <c r="C11" s="217"/>
      <c r="D11" s="217"/>
      <c r="E11" s="217"/>
      <c r="F11" s="17" t="s">
        <v>3</v>
      </c>
      <c r="G11" s="59"/>
      <c r="H11" s="63" t="s">
        <v>63</v>
      </c>
      <c r="I11" s="60"/>
      <c r="J11" s="63" t="s">
        <v>99</v>
      </c>
      <c r="K11" s="60"/>
      <c r="L11" s="63" t="s">
        <v>64</v>
      </c>
      <c r="M11" s="60"/>
      <c r="N11" s="63" t="s">
        <v>40</v>
      </c>
      <c r="O11" s="60"/>
      <c r="P11" s="63" t="s">
        <v>65</v>
      </c>
    </row>
    <row r="12" spans="1:19" s="25" customFormat="1" ht="18" customHeight="1">
      <c r="A12" s="26"/>
      <c r="B12" s="24"/>
      <c r="H12" s="27"/>
      <c r="I12" s="27"/>
      <c r="J12" s="27"/>
      <c r="K12" s="27"/>
      <c r="L12" s="27"/>
      <c r="M12" s="27"/>
      <c r="N12" s="27"/>
      <c r="O12" s="27"/>
      <c r="P12" s="27"/>
      <c r="Q12" s="28"/>
    </row>
    <row r="13" spans="1:19" s="70" customFormat="1" ht="18" customHeight="1">
      <c r="A13" s="140" t="s">
        <v>138</v>
      </c>
      <c r="B13" s="71"/>
      <c r="C13" s="71"/>
      <c r="D13" s="71"/>
      <c r="E13" s="71"/>
      <c r="F13" s="141"/>
      <c r="G13" s="142"/>
      <c r="H13" s="143">
        <v>308960</v>
      </c>
      <c r="I13" s="143"/>
      <c r="J13" s="143">
        <v>239023</v>
      </c>
      <c r="K13" s="143"/>
      <c r="L13" s="143">
        <v>33750</v>
      </c>
      <c r="M13" s="143"/>
      <c r="N13" s="143">
        <v>214625</v>
      </c>
      <c r="O13" s="143"/>
      <c r="P13" s="143">
        <v>796358</v>
      </c>
      <c r="Q13" s="144"/>
      <c r="R13" s="75">
        <v>0</v>
      </c>
    </row>
    <row r="14" spans="1:19" s="141" customFormat="1" ht="18" customHeight="1">
      <c r="A14" s="2" t="s">
        <v>164</v>
      </c>
      <c r="B14" s="71"/>
      <c r="C14" s="71"/>
      <c r="D14" s="71"/>
      <c r="E14" s="71"/>
      <c r="F14" s="17">
        <v>17</v>
      </c>
      <c r="G14" s="147"/>
      <c r="H14" s="143">
        <v>6066</v>
      </c>
      <c r="I14" s="143"/>
      <c r="J14" s="143">
        <v>6066</v>
      </c>
      <c r="K14" s="143"/>
      <c r="L14" s="146">
        <v>0</v>
      </c>
      <c r="M14" s="143"/>
      <c r="N14" s="146">
        <v>0</v>
      </c>
      <c r="O14" s="143"/>
      <c r="P14" s="143">
        <v>12132</v>
      </c>
      <c r="Q14" s="148"/>
      <c r="R14" s="75">
        <v>0</v>
      </c>
      <c r="S14" s="141">
        <v>0</v>
      </c>
    </row>
    <row r="15" spans="1:19" s="70" customFormat="1" ht="18" customHeight="1">
      <c r="A15" s="145" t="s">
        <v>97</v>
      </c>
      <c r="B15" s="59"/>
      <c r="C15" s="59"/>
      <c r="D15" s="59"/>
      <c r="E15" s="59"/>
      <c r="F15" s="58"/>
      <c r="G15" s="142"/>
      <c r="H15" s="146">
        <v>0</v>
      </c>
      <c r="I15" s="146"/>
      <c r="J15" s="146">
        <v>0</v>
      </c>
      <c r="K15" s="146"/>
      <c r="L15" s="146">
        <v>0</v>
      </c>
      <c r="M15" s="143"/>
      <c r="N15" s="143">
        <v>31839</v>
      </c>
      <c r="O15" s="143"/>
      <c r="P15" s="143">
        <v>31839</v>
      </c>
      <c r="Q15" s="144"/>
      <c r="R15" s="75"/>
    </row>
    <row r="16" spans="1:19" s="70" customFormat="1" ht="18" customHeight="1" thickBot="1">
      <c r="A16" s="70" t="s">
        <v>139</v>
      </c>
      <c r="B16" s="71"/>
      <c r="C16" s="72"/>
      <c r="D16" s="72"/>
      <c r="E16" s="72"/>
      <c r="H16" s="149">
        <v>315026</v>
      </c>
      <c r="I16" s="73"/>
      <c r="J16" s="149">
        <v>245089</v>
      </c>
      <c r="K16" s="73"/>
      <c r="L16" s="149">
        <v>33750</v>
      </c>
      <c r="M16" s="73"/>
      <c r="N16" s="149">
        <v>246464</v>
      </c>
      <c r="O16" s="73"/>
      <c r="P16" s="149">
        <v>840329</v>
      </c>
      <c r="Q16" s="144"/>
      <c r="R16" s="75">
        <v>0</v>
      </c>
    </row>
    <row r="17" spans="1:19" s="25" customFormat="1" ht="11.25" customHeight="1" thickTop="1">
      <c r="A17" s="26"/>
      <c r="B17" s="24"/>
      <c r="H17" s="27"/>
      <c r="I17" s="27"/>
      <c r="J17" s="27"/>
      <c r="K17" s="27"/>
      <c r="L17" s="27"/>
      <c r="M17" s="27"/>
      <c r="N17" s="27"/>
      <c r="O17" s="27"/>
      <c r="P17" s="27"/>
      <c r="Q17" s="28"/>
    </row>
    <row r="18" spans="1:19" s="72" customFormat="1" ht="18" customHeight="1">
      <c r="A18" s="140" t="s">
        <v>154</v>
      </c>
      <c r="B18" s="71"/>
      <c r="C18" s="71"/>
      <c r="D18" s="71"/>
      <c r="E18" s="71"/>
      <c r="F18" s="151"/>
      <c r="G18" s="71"/>
      <c r="H18" s="143">
        <v>336050</v>
      </c>
      <c r="I18" s="143">
        <v>0</v>
      </c>
      <c r="J18" s="143">
        <v>266113</v>
      </c>
      <c r="K18" s="143">
        <v>0</v>
      </c>
      <c r="L18" s="143">
        <v>33750</v>
      </c>
      <c r="M18" s="143">
        <v>0</v>
      </c>
      <c r="N18" s="143">
        <v>233602</v>
      </c>
      <c r="O18" s="143">
        <v>0</v>
      </c>
      <c r="P18" s="143">
        <v>869515</v>
      </c>
      <c r="Q18" s="74"/>
      <c r="R18" s="152">
        <f>SUM(H18:N18)-P18</f>
        <v>0</v>
      </c>
    </row>
    <row r="19" spans="1:19" ht="18" customHeight="1">
      <c r="A19" s="145" t="s">
        <v>97</v>
      </c>
      <c r="B19" s="59"/>
      <c r="C19" s="59"/>
      <c r="D19" s="59"/>
      <c r="E19" s="59"/>
      <c r="F19" s="58"/>
      <c r="G19" s="59"/>
      <c r="H19" s="146">
        <v>0</v>
      </c>
      <c r="I19" s="146"/>
      <c r="J19" s="146">
        <v>0</v>
      </c>
      <c r="K19" s="146"/>
      <c r="L19" s="146">
        <v>0</v>
      </c>
      <c r="M19" s="143"/>
      <c r="N19" s="143">
        <v>21091</v>
      </c>
      <c r="O19" s="143"/>
      <c r="P19" s="143">
        <v>21091</v>
      </c>
      <c r="Q19" s="76"/>
      <c r="R19" s="75">
        <f>SUM(H19:N19)-P19</f>
        <v>0</v>
      </c>
      <c r="S19" s="150">
        <v>0</v>
      </c>
    </row>
    <row r="20" spans="1:19" s="72" customFormat="1" ht="18" customHeight="1" thickBot="1">
      <c r="A20" s="70" t="s">
        <v>155</v>
      </c>
      <c r="B20" s="71"/>
      <c r="H20" s="149">
        <v>336050</v>
      </c>
      <c r="I20" s="73"/>
      <c r="J20" s="149">
        <v>266113</v>
      </c>
      <c r="K20" s="73"/>
      <c r="L20" s="149">
        <v>33750</v>
      </c>
      <c r="M20" s="73"/>
      <c r="N20" s="149">
        <v>254693</v>
      </c>
      <c r="O20" s="73"/>
      <c r="P20" s="149">
        <v>890606</v>
      </c>
      <c r="Q20" s="74"/>
      <c r="R20" s="75">
        <f t="shared" ref="R20" si="0">SUM(H20:N20)-P20</f>
        <v>0</v>
      </c>
    </row>
    <row r="21" spans="1:19" s="72" customFormat="1" ht="14.25" customHeight="1" thickTop="1">
      <c r="A21" s="70"/>
      <c r="B21" s="71"/>
      <c r="H21" s="73"/>
      <c r="I21" s="73"/>
      <c r="J21" s="73"/>
      <c r="K21" s="73"/>
      <c r="L21" s="73"/>
      <c r="M21" s="73"/>
      <c r="N21" s="73"/>
      <c r="O21" s="73"/>
      <c r="P21" s="73"/>
      <c r="Q21" s="74"/>
      <c r="R21" s="75"/>
    </row>
    <row r="22" spans="1:19" ht="17.25" customHeight="1">
      <c r="A22" s="215" t="s">
        <v>127</v>
      </c>
      <c r="B22" s="215"/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76"/>
    </row>
    <row r="23" spans="1:19" ht="17.25" customHeight="1">
      <c r="A23" s="200"/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76"/>
    </row>
    <row r="24" spans="1:19" ht="17.25" customHeight="1">
      <c r="A24" s="200"/>
      <c r="B24" s="200"/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76"/>
    </row>
    <row r="25" spans="1:19" ht="17.25" customHeight="1">
      <c r="A25" s="200"/>
      <c r="B25" s="200"/>
      <c r="C25" s="200"/>
      <c r="D25" s="200"/>
      <c r="E25" s="200"/>
      <c r="F25" s="200"/>
      <c r="G25" s="200"/>
      <c r="H25" s="200"/>
      <c r="I25" s="200"/>
      <c r="J25" s="200"/>
      <c r="K25" s="200"/>
      <c r="L25" s="200"/>
      <c r="M25" s="200"/>
      <c r="N25" s="200"/>
      <c r="O25" s="200"/>
      <c r="P25" s="200"/>
      <c r="Q25" s="76"/>
    </row>
    <row r="26" spans="1:19" ht="17.25" customHeight="1">
      <c r="A26" s="215" t="s">
        <v>128</v>
      </c>
      <c r="B26" s="215"/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76"/>
    </row>
    <row r="27" spans="1:19" ht="17.25" customHeight="1">
      <c r="A27" s="215" t="s">
        <v>129</v>
      </c>
      <c r="B27" s="215"/>
      <c r="C27" s="215"/>
      <c r="D27" s="215"/>
      <c r="E27" s="215"/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76"/>
    </row>
    <row r="28" spans="1:19" s="10" customFormat="1" ht="17.25" customHeight="1">
      <c r="A28" s="215" t="s">
        <v>131</v>
      </c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77"/>
    </row>
    <row r="29" spans="1:19" ht="20.100000000000001" customHeight="1">
      <c r="K29" s="5"/>
      <c r="N29" s="5"/>
      <c r="O29" s="5"/>
      <c r="P29" s="5"/>
    </row>
    <row r="30" spans="1:19" ht="20.100000000000001" customHeight="1">
      <c r="H30" s="5">
        <f>SUM(H13:H15)-H16</f>
        <v>0</v>
      </c>
      <c r="J30" s="5">
        <f>SUM(J13:J15)-J16</f>
        <v>0</v>
      </c>
      <c r="K30" s="5"/>
      <c r="L30" s="5">
        <f>SUM(L13:L15)-L16</f>
        <v>0</v>
      </c>
      <c r="N30" s="5">
        <f>SUM(N13:N15)-N16</f>
        <v>0</v>
      </c>
      <c r="O30" s="5"/>
      <c r="P30" s="5">
        <f>SUM(P13:P15)-P16</f>
        <v>0</v>
      </c>
    </row>
    <row r="31" spans="1:19" ht="20.100000000000001" customHeight="1">
      <c r="H31" s="5">
        <f>SUM(H18:H19)-H20</f>
        <v>0</v>
      </c>
      <c r="J31" s="5">
        <f>SUM(J18:J19)-J20</f>
        <v>0</v>
      </c>
      <c r="K31" s="5"/>
      <c r="L31" s="5">
        <f>SUM(L18:L19)-L20</f>
        <v>0</v>
      </c>
      <c r="N31" s="5">
        <f>SUM(N18:N19)-N20</f>
        <v>0</v>
      </c>
      <c r="O31" s="5"/>
      <c r="P31" s="5">
        <f>SUM(P18:P19)-P20</f>
        <v>0</v>
      </c>
    </row>
    <row r="41" spans="1:16" ht="6" customHeight="1"/>
    <row r="42" spans="1:16" ht="20.100000000000001" customHeight="1">
      <c r="A42" s="10"/>
    </row>
    <row r="43" spans="1:16" ht="20.100000000000001" customHeight="1">
      <c r="A43" s="212"/>
      <c r="B43" s="212"/>
      <c r="C43" s="212"/>
      <c r="D43" s="212"/>
      <c r="E43" s="212"/>
      <c r="F43" s="212"/>
      <c r="G43" s="212"/>
      <c r="H43" s="212"/>
      <c r="I43" s="212"/>
      <c r="J43" s="212"/>
      <c r="K43" s="212"/>
      <c r="L43" s="212"/>
      <c r="M43" s="212"/>
      <c r="N43" s="212"/>
    </row>
    <row r="44" spans="1:16" ht="20.100000000000001" customHeight="1">
      <c r="A44" s="213"/>
      <c r="B44" s="213"/>
      <c r="C44" s="213"/>
      <c r="D44" s="213"/>
      <c r="E44" s="213"/>
      <c r="F44" s="213"/>
      <c r="G44" s="213"/>
      <c r="H44" s="213"/>
      <c r="I44" s="213"/>
      <c r="J44" s="213"/>
      <c r="K44" s="213"/>
      <c r="L44" s="213"/>
      <c r="M44" s="213"/>
      <c r="N44" s="213"/>
    </row>
    <row r="45" spans="1:16" ht="20.100000000000001" customHeight="1">
      <c r="A45" s="213"/>
      <c r="B45" s="213"/>
      <c r="C45" s="213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</row>
    <row r="46" spans="1:16" ht="20.100000000000001" customHeight="1">
      <c r="A46" s="11"/>
      <c r="B46" s="11"/>
      <c r="C46" s="11"/>
      <c r="D46" s="11"/>
      <c r="E46" s="11"/>
      <c r="F46" s="15"/>
      <c r="G46" s="15"/>
      <c r="H46" s="15"/>
      <c r="I46" s="15"/>
      <c r="J46" s="15"/>
      <c r="K46" s="15"/>
      <c r="L46" s="15"/>
      <c r="M46" s="15"/>
      <c r="N46" s="7"/>
    </row>
    <row r="47" spans="1:16" ht="20.100000000000001" customHeight="1">
      <c r="A47" s="12"/>
      <c r="B47" s="12"/>
      <c r="C47" s="12"/>
      <c r="D47" s="12"/>
      <c r="E47" s="12"/>
      <c r="F47" s="9"/>
      <c r="G47" s="9"/>
      <c r="H47" s="219"/>
      <c r="I47" s="219"/>
      <c r="J47" s="219"/>
      <c r="K47" s="219"/>
      <c r="L47" s="219"/>
      <c r="M47" s="219"/>
      <c r="N47" s="219"/>
      <c r="O47" s="219"/>
      <c r="P47" s="219"/>
    </row>
    <row r="48" spans="1:16" ht="20.100000000000001" customHeight="1">
      <c r="A48" s="12"/>
      <c r="B48" s="12"/>
      <c r="C48" s="12"/>
      <c r="D48" s="12"/>
      <c r="E48" s="12"/>
      <c r="F48" s="9"/>
      <c r="G48" s="9"/>
      <c r="H48" s="17"/>
      <c r="I48" s="17"/>
      <c r="J48" s="17"/>
      <c r="K48" s="17"/>
      <c r="L48" s="17"/>
      <c r="M48" s="17"/>
      <c r="N48" s="17"/>
      <c r="O48" s="2"/>
      <c r="P48" s="2"/>
    </row>
    <row r="49" spans="1:16" ht="20.100000000000001" customHeight="1">
      <c r="A49" s="12"/>
      <c r="B49" s="12"/>
      <c r="C49" s="12"/>
      <c r="D49" s="12"/>
      <c r="E49" s="12"/>
      <c r="F49" s="8"/>
      <c r="G49" s="9"/>
      <c r="H49" s="13"/>
      <c r="I49" s="16"/>
      <c r="J49" s="13"/>
      <c r="K49" s="16"/>
      <c r="L49" s="13"/>
      <c r="M49" s="16"/>
      <c r="N49" s="13"/>
      <c r="O49" s="14"/>
      <c r="P49" s="14"/>
    </row>
    <row r="50" spans="1:16" ht="20.100000000000001" customHeight="1">
      <c r="A50" s="218"/>
      <c r="B50" s="218"/>
      <c r="C50" s="218"/>
      <c r="D50" s="218"/>
      <c r="E50" s="218"/>
    </row>
    <row r="51" spans="1:16" ht="20.100000000000001" customHeight="1">
      <c r="A51" s="218"/>
      <c r="B51" s="218"/>
      <c r="C51" s="218"/>
      <c r="D51" s="218"/>
      <c r="E51" s="218"/>
    </row>
  </sheetData>
  <mergeCells count="18">
    <mergeCell ref="A51:E51"/>
    <mergeCell ref="L9:N9"/>
    <mergeCell ref="A11:E11"/>
    <mergeCell ref="A43:N43"/>
    <mergeCell ref="A44:N44"/>
    <mergeCell ref="A45:N45"/>
    <mergeCell ref="H47:P47"/>
    <mergeCell ref="A22:P22"/>
    <mergeCell ref="A26:P26"/>
    <mergeCell ref="A27:P27"/>
    <mergeCell ref="A28:P28"/>
    <mergeCell ref="A50:E50"/>
    <mergeCell ref="H8:P8"/>
    <mergeCell ref="A3:P3"/>
    <mergeCell ref="A4:P4"/>
    <mergeCell ref="A5:P5"/>
    <mergeCell ref="A6:P6"/>
    <mergeCell ref="H7:P7"/>
  </mergeCells>
  <printOptions horizontalCentered="1"/>
  <pageMargins left="0.51181102362204722" right="0.39370078740157483" top="0.82677165354330717" bottom="0.51181102362204722" header="0.51181102362204722" footer="0.19685039370078741"/>
  <pageSetup paperSize="9" scale="97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249977111117893"/>
  </sheetPr>
  <dimension ref="A1:T87"/>
  <sheetViews>
    <sheetView tabSelected="1" view="pageBreakPreview" topLeftCell="A7" zoomScaleNormal="100" zoomScaleSheetLayoutView="100" workbookViewId="0">
      <pane xSplit="4" ySplit="5" topLeftCell="E54" activePane="bottomRight" state="frozen"/>
      <selection activeCell="A7" sqref="A7"/>
      <selection pane="topRight" activeCell="E7" sqref="E7"/>
      <selection pane="bottomLeft" activeCell="A12" sqref="A12"/>
      <selection pane="bottomRight" activeCell="G70" sqref="G70"/>
    </sheetView>
  </sheetViews>
  <sheetFormatPr defaultColWidth="9.09765625" defaultRowHeight="23.4"/>
  <cols>
    <col min="1" max="2" width="1.19921875" style="19" customWidth="1"/>
    <col min="3" max="3" width="1.19921875" style="20" customWidth="1"/>
    <col min="4" max="4" width="28.09765625" style="20" customWidth="1"/>
    <col min="5" max="5" width="10.8984375" style="20" customWidth="1"/>
    <col min="6" max="6" width="0.69921875" style="20" customWidth="1"/>
    <col min="7" max="7" width="11.5" style="20" customWidth="1"/>
    <col min="8" max="8" width="0.69921875" style="20" customWidth="1"/>
    <col min="9" max="9" width="11.5" style="20" customWidth="1"/>
    <col min="10" max="10" width="0.69921875" style="20" customWidth="1"/>
    <col min="11" max="11" width="11.5" style="44" customWidth="1"/>
    <col min="12" max="12" width="0.69921875" style="20" customWidth="1"/>
    <col min="13" max="13" width="11.5" style="20" customWidth="1"/>
    <col min="14" max="14" width="10.69921875" style="19" customWidth="1"/>
    <col min="15" max="15" width="1.5" style="19" customWidth="1"/>
    <col min="16" max="16" width="9.09765625" style="19"/>
    <col min="17" max="17" width="1.09765625" style="19" customWidth="1"/>
    <col min="18" max="18" width="9.09765625" style="19"/>
    <col min="19" max="19" width="1.19921875" style="19" customWidth="1"/>
    <col min="20" max="16384" width="9.09765625" style="19"/>
  </cols>
  <sheetData>
    <row r="1" spans="1:13" s="36" customFormat="1" ht="21" customHeight="1">
      <c r="C1" s="37"/>
      <c r="D1" s="37"/>
      <c r="E1" s="37"/>
      <c r="F1" s="37"/>
      <c r="G1" s="37"/>
      <c r="H1" s="37"/>
      <c r="I1" s="37"/>
      <c r="J1" s="37"/>
      <c r="K1" s="44"/>
      <c r="L1" s="37"/>
      <c r="M1" s="105" t="s">
        <v>89</v>
      </c>
    </row>
    <row r="2" spans="1:13" s="36" customFormat="1" ht="21" customHeight="1">
      <c r="C2" s="37"/>
      <c r="D2" s="37"/>
      <c r="E2" s="37"/>
      <c r="F2" s="37"/>
      <c r="G2" s="37"/>
      <c r="H2" s="37"/>
      <c r="I2" s="37"/>
      <c r="J2" s="37"/>
      <c r="K2" s="44"/>
      <c r="L2" s="37"/>
      <c r="M2" s="105" t="s">
        <v>90</v>
      </c>
    </row>
    <row r="3" spans="1:13" s="36" customFormat="1" ht="20.25" customHeight="1">
      <c r="A3" s="220" t="s">
        <v>92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</row>
    <row r="4" spans="1:13" s="36" customFormat="1" ht="20.25" customHeight="1">
      <c r="A4" s="222" t="s">
        <v>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</row>
    <row r="5" spans="1:13" s="36" customFormat="1" ht="20.25" customHeight="1">
      <c r="A5" s="222" t="s">
        <v>66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</row>
    <row r="6" spans="1:13" s="36" customFormat="1" ht="20.25" customHeight="1">
      <c r="A6" s="223" t="s">
        <v>153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</row>
    <row r="7" spans="1:13" ht="4.5" customHeight="1">
      <c r="A7" s="45"/>
      <c r="B7" s="45"/>
      <c r="C7" s="45"/>
      <c r="D7" s="45"/>
      <c r="E7" s="45"/>
      <c r="F7" s="45"/>
      <c r="G7" s="45"/>
      <c r="H7" s="45"/>
      <c r="I7" s="45"/>
      <c r="J7" s="45"/>
      <c r="K7" s="49"/>
      <c r="L7" s="45"/>
      <c r="M7" s="45"/>
    </row>
    <row r="8" spans="1:13" s="39" customFormat="1" ht="17.25" customHeight="1">
      <c r="A8" s="106"/>
      <c r="B8" s="106"/>
      <c r="C8" s="106"/>
      <c r="D8" s="106"/>
      <c r="E8" s="106"/>
      <c r="F8" s="106"/>
      <c r="G8" s="107"/>
      <c r="H8" s="107"/>
      <c r="I8" s="107"/>
      <c r="J8" s="107"/>
      <c r="K8" s="108"/>
      <c r="L8" s="107"/>
      <c r="M8" s="109" t="s">
        <v>95</v>
      </c>
    </row>
    <row r="9" spans="1:13" s="39" customFormat="1" ht="17.25" customHeight="1">
      <c r="A9" s="110"/>
      <c r="B9" s="110"/>
      <c r="C9" s="110"/>
      <c r="D9" s="110"/>
      <c r="E9" s="110"/>
      <c r="F9" s="110"/>
      <c r="G9" s="224" t="s">
        <v>1</v>
      </c>
      <c r="H9" s="224"/>
      <c r="I9" s="224"/>
      <c r="J9" s="111"/>
      <c r="K9" s="224" t="s">
        <v>2</v>
      </c>
      <c r="L9" s="224"/>
      <c r="M9" s="224"/>
    </row>
    <row r="10" spans="1:13" s="21" customFormat="1" ht="17.25" customHeight="1">
      <c r="A10" s="29"/>
      <c r="B10" s="29"/>
      <c r="C10" s="29"/>
      <c r="D10" s="29"/>
      <c r="E10" s="111" t="s">
        <v>3</v>
      </c>
      <c r="F10" s="29"/>
      <c r="G10" s="112">
        <v>2567</v>
      </c>
      <c r="H10" s="113"/>
      <c r="I10" s="112">
        <v>2566</v>
      </c>
      <c r="J10" s="114"/>
      <c r="K10" s="112">
        <v>2567</v>
      </c>
      <c r="L10" s="113"/>
      <c r="M10" s="112">
        <v>2566</v>
      </c>
    </row>
    <row r="11" spans="1:13" s="21" customFormat="1" ht="17.25" customHeight="1">
      <c r="A11" s="120" t="s">
        <v>67</v>
      </c>
      <c r="B11" s="110"/>
      <c r="C11" s="110"/>
      <c r="D11" s="110"/>
      <c r="E11" s="29"/>
      <c r="F11" s="29"/>
      <c r="G11" s="29"/>
      <c r="H11" s="29"/>
      <c r="I11" s="29"/>
      <c r="J11" s="29"/>
      <c r="K11" s="122"/>
      <c r="L11" s="29"/>
      <c r="M11" s="29"/>
    </row>
    <row r="12" spans="1:13" s="21" customFormat="1" ht="17.25" customHeight="1">
      <c r="A12" s="110"/>
      <c r="B12" s="110" t="s">
        <v>165</v>
      </c>
      <c r="C12" s="110"/>
      <c r="D12" s="110"/>
      <c r="E12" s="29"/>
      <c r="F12" s="29"/>
      <c r="G12" s="18">
        <f>+งบกำไรขาดทุนเบ็ดเสร็จ!F22</f>
        <v>27634</v>
      </c>
      <c r="H12" s="29"/>
      <c r="I12" s="18">
        <v>39546</v>
      </c>
      <c r="J12" s="29"/>
      <c r="K12" s="127">
        <f>+งบกำไรขาดทุนเบ็ดเสร็จ!J22</f>
        <v>27021</v>
      </c>
      <c r="L12" s="29"/>
      <c r="M12" s="18">
        <v>39950</v>
      </c>
    </row>
    <row r="13" spans="1:13" s="21" customFormat="1" ht="17.25" customHeight="1">
      <c r="A13" s="110"/>
      <c r="B13" s="110" t="s">
        <v>166</v>
      </c>
      <c r="C13" s="110"/>
      <c r="D13" s="110"/>
      <c r="E13" s="128"/>
      <c r="F13" s="29"/>
      <c r="G13" s="18"/>
      <c r="H13" s="30"/>
      <c r="I13" s="18"/>
      <c r="J13" s="30"/>
      <c r="K13" s="127"/>
      <c r="L13" s="30"/>
      <c r="M13" s="129"/>
    </row>
    <row r="14" spans="1:13" s="21" customFormat="1" ht="17.25" customHeight="1">
      <c r="A14" s="110"/>
      <c r="B14" s="110"/>
      <c r="C14" s="110" t="s">
        <v>68</v>
      </c>
      <c r="D14" s="110"/>
      <c r="E14" s="128"/>
      <c r="F14" s="29"/>
      <c r="G14" s="18">
        <v>39350</v>
      </c>
      <c r="H14" s="30"/>
      <c r="I14" s="127">
        <v>2392</v>
      </c>
      <c r="J14" s="30"/>
      <c r="K14" s="127">
        <v>38631</v>
      </c>
      <c r="L14" s="30"/>
      <c r="M14" s="18">
        <v>1639</v>
      </c>
    </row>
    <row r="15" spans="1:13" s="21" customFormat="1" ht="17.25" customHeight="1">
      <c r="A15" s="110"/>
      <c r="B15" s="110"/>
      <c r="C15" s="110" t="s">
        <v>136</v>
      </c>
      <c r="D15" s="110"/>
      <c r="E15" s="128"/>
      <c r="F15" s="29"/>
    </row>
    <row r="16" spans="1:13" s="21" customFormat="1" ht="17.25" customHeight="1">
      <c r="A16" s="110"/>
      <c r="B16" s="110"/>
      <c r="C16" s="110"/>
      <c r="D16" s="110" t="s">
        <v>137</v>
      </c>
      <c r="E16" s="128"/>
      <c r="F16" s="29"/>
      <c r="G16" s="18">
        <v>0</v>
      </c>
      <c r="H16" s="30"/>
      <c r="I16" s="129">
        <v>10</v>
      </c>
      <c r="J16" s="30"/>
      <c r="K16" s="127">
        <v>0</v>
      </c>
      <c r="L16" s="30"/>
      <c r="M16" s="129">
        <v>10</v>
      </c>
    </row>
    <row r="17" spans="1:20" s="21" customFormat="1" ht="17.25" customHeight="1">
      <c r="A17" s="110"/>
      <c r="B17" s="110"/>
      <c r="C17" s="110" t="s">
        <v>142</v>
      </c>
      <c r="D17" s="110"/>
      <c r="E17" s="128"/>
      <c r="F17" s="29"/>
      <c r="G17" s="18">
        <v>0</v>
      </c>
      <c r="H17" s="30"/>
      <c r="I17" s="129">
        <v>304</v>
      </c>
      <c r="J17" s="30"/>
      <c r="K17" s="127">
        <v>0</v>
      </c>
      <c r="L17" s="30"/>
      <c r="M17" s="129">
        <v>0</v>
      </c>
    </row>
    <row r="18" spans="1:20" s="21" customFormat="1" ht="17.25" customHeight="1">
      <c r="A18" s="110"/>
      <c r="B18" s="110"/>
      <c r="C18" s="110" t="s">
        <v>167</v>
      </c>
      <c r="D18" s="110"/>
      <c r="E18" s="128"/>
      <c r="F18" s="29"/>
      <c r="G18" s="18">
        <v>-53</v>
      </c>
      <c r="H18" s="30"/>
      <c r="I18" s="129">
        <v>-477</v>
      </c>
      <c r="J18" s="30"/>
      <c r="K18" s="127">
        <v>-47</v>
      </c>
      <c r="L18" s="30"/>
      <c r="M18" s="18">
        <v>-591</v>
      </c>
    </row>
    <row r="19" spans="1:20" s="21" customFormat="1" ht="17.25" customHeight="1">
      <c r="A19" s="110"/>
      <c r="B19" s="110"/>
      <c r="C19" s="110" t="s">
        <v>182</v>
      </c>
      <c r="D19" s="110"/>
      <c r="E19" s="128"/>
      <c r="F19" s="29"/>
      <c r="G19" s="18">
        <v>1120</v>
      </c>
      <c r="H19" s="30"/>
      <c r="I19" s="18">
        <v>1104</v>
      </c>
      <c r="J19" s="124"/>
      <c r="K19" s="127">
        <v>966</v>
      </c>
      <c r="L19" s="124"/>
      <c r="M19" s="18">
        <v>964</v>
      </c>
    </row>
    <row r="20" spans="1:20" s="21" customFormat="1" ht="17.25" customHeight="1">
      <c r="A20" s="110"/>
      <c r="B20" s="110"/>
      <c r="C20" s="110" t="s">
        <v>143</v>
      </c>
      <c r="D20" s="110"/>
      <c r="E20" s="128"/>
      <c r="F20" s="29"/>
      <c r="G20" s="18"/>
      <c r="H20" s="30"/>
      <c r="I20" s="18"/>
      <c r="J20" s="124"/>
      <c r="K20" s="127"/>
      <c r="L20" s="124"/>
      <c r="M20" s="129"/>
    </row>
    <row r="21" spans="1:20" s="21" customFormat="1" ht="17.25" customHeight="1">
      <c r="A21" s="110"/>
      <c r="B21" s="110"/>
      <c r="C21" s="110"/>
      <c r="D21" s="110" t="s">
        <v>144</v>
      </c>
      <c r="E21" s="128"/>
      <c r="F21" s="29"/>
      <c r="G21" s="18">
        <v>-97</v>
      </c>
      <c r="H21" s="30"/>
      <c r="I21" s="18">
        <v>-2669</v>
      </c>
      <c r="J21" s="124"/>
      <c r="K21" s="127">
        <v>-97</v>
      </c>
      <c r="L21" s="124"/>
      <c r="M21" s="129">
        <v>-2669</v>
      </c>
    </row>
    <row r="22" spans="1:20" s="21" customFormat="1" ht="17.25" customHeight="1">
      <c r="A22" s="110"/>
      <c r="B22" s="110"/>
      <c r="C22" s="110" t="s">
        <v>183</v>
      </c>
      <c r="D22" s="110"/>
      <c r="E22" s="128"/>
      <c r="F22" s="29"/>
      <c r="G22" s="18">
        <v>0</v>
      </c>
      <c r="H22" s="30"/>
      <c r="I22" s="18">
        <v>-97</v>
      </c>
      <c r="J22" s="30"/>
      <c r="K22" s="18">
        <v>0</v>
      </c>
      <c r="L22" s="30"/>
      <c r="M22" s="18">
        <v>-97</v>
      </c>
    </row>
    <row r="23" spans="1:20" s="21" customFormat="1" ht="17.25" customHeight="1">
      <c r="A23" s="110"/>
      <c r="B23" s="110"/>
      <c r="C23" s="110" t="s">
        <v>79</v>
      </c>
      <c r="D23" s="110"/>
      <c r="E23" s="128"/>
      <c r="F23" s="29"/>
      <c r="G23" s="18">
        <v>-78</v>
      </c>
      <c r="H23" s="30"/>
      <c r="I23" s="18">
        <v>-301</v>
      </c>
      <c r="J23" s="30"/>
      <c r="K23" s="127">
        <v>-59</v>
      </c>
      <c r="L23" s="30"/>
      <c r="M23" s="18">
        <v>-296</v>
      </c>
    </row>
    <row r="24" spans="1:20" s="21" customFormat="1" ht="17.25" customHeight="1">
      <c r="A24" s="110"/>
      <c r="B24" s="110"/>
      <c r="C24" s="110" t="s">
        <v>107</v>
      </c>
      <c r="D24" s="110"/>
      <c r="E24" s="128"/>
      <c r="F24" s="29"/>
      <c r="G24" s="134">
        <v>464</v>
      </c>
      <c r="H24" s="18"/>
      <c r="I24" s="134">
        <v>251</v>
      </c>
      <c r="J24" s="18"/>
      <c r="K24" s="137">
        <v>441</v>
      </c>
      <c r="L24" s="30"/>
      <c r="M24" s="134">
        <v>247</v>
      </c>
    </row>
    <row r="25" spans="1:20" s="21" customFormat="1" ht="17.25" customHeight="1">
      <c r="A25" s="110"/>
      <c r="B25" s="110" t="s">
        <v>93</v>
      </c>
      <c r="C25" s="110"/>
      <c r="D25" s="110"/>
      <c r="E25" s="128"/>
      <c r="F25" s="29"/>
      <c r="G25" s="18"/>
      <c r="H25" s="30"/>
      <c r="I25" s="18"/>
      <c r="J25" s="30"/>
      <c r="K25" s="127"/>
      <c r="L25" s="30"/>
    </row>
    <row r="26" spans="1:20" s="21" customFormat="1" ht="17.25" customHeight="1">
      <c r="A26" s="110"/>
      <c r="B26" s="110"/>
      <c r="C26" s="110" t="s">
        <v>94</v>
      </c>
      <c r="D26" s="110"/>
      <c r="E26" s="128"/>
      <c r="F26" s="29"/>
      <c r="G26" s="127">
        <v>68340</v>
      </c>
      <c r="H26" s="30"/>
      <c r="I26" s="129">
        <v>40063</v>
      </c>
      <c r="J26" s="30"/>
      <c r="K26" s="127">
        <v>66856</v>
      </c>
      <c r="L26" s="30"/>
      <c r="M26" s="129">
        <v>39157</v>
      </c>
      <c r="N26" s="43">
        <f>SUM(G12:G24)-G26</f>
        <v>0</v>
      </c>
      <c r="P26" s="43">
        <f>SUM(I12:I24)-I26</f>
        <v>0</v>
      </c>
      <c r="R26" s="43">
        <f>SUM(K12:K24)-K26</f>
        <v>0</v>
      </c>
      <c r="T26" s="43">
        <f>SUM(M12:M24)-M26</f>
        <v>0</v>
      </c>
    </row>
    <row r="27" spans="1:20" s="21" customFormat="1" ht="17.25" customHeight="1">
      <c r="A27" s="110"/>
      <c r="B27" s="110" t="s">
        <v>78</v>
      </c>
      <c r="C27" s="110"/>
      <c r="D27" s="110"/>
      <c r="E27" s="128"/>
      <c r="F27" s="29"/>
      <c r="H27" s="30"/>
      <c r="I27" s="129"/>
      <c r="J27" s="30"/>
      <c r="K27" s="127"/>
      <c r="L27" s="30"/>
      <c r="M27" s="129"/>
    </row>
    <row r="28" spans="1:20" s="21" customFormat="1" ht="17.25" customHeight="1">
      <c r="A28" s="110"/>
      <c r="B28" s="110"/>
      <c r="C28" s="110" t="s">
        <v>111</v>
      </c>
      <c r="D28" s="110"/>
      <c r="E28" s="128"/>
      <c r="F28" s="29"/>
      <c r="G28" s="18">
        <v>11683</v>
      </c>
      <c r="H28" s="30"/>
      <c r="I28" s="18">
        <v>104499</v>
      </c>
      <c r="J28" s="30"/>
      <c r="K28" s="127">
        <v>5502</v>
      </c>
      <c r="L28" s="30"/>
      <c r="M28" s="18">
        <v>116938</v>
      </c>
    </row>
    <row r="29" spans="1:20" s="21" customFormat="1" ht="17.25" customHeight="1">
      <c r="A29" s="110"/>
      <c r="B29" s="110"/>
      <c r="C29" s="110" t="s">
        <v>121</v>
      </c>
      <c r="D29" s="110"/>
      <c r="E29" s="128"/>
      <c r="F29" s="29"/>
      <c r="G29" s="18">
        <v>55136</v>
      </c>
      <c r="H29" s="30"/>
      <c r="I29" s="18">
        <v>-148810</v>
      </c>
      <c r="J29" s="30"/>
      <c r="K29" s="127">
        <v>62066</v>
      </c>
      <c r="L29" s="30"/>
      <c r="M29" s="18">
        <v>-149344</v>
      </c>
    </row>
    <row r="30" spans="1:20" s="21" customFormat="1" ht="17.25" customHeight="1">
      <c r="A30" s="110"/>
      <c r="B30" s="110"/>
      <c r="C30" s="110" t="s">
        <v>69</v>
      </c>
      <c r="D30" s="110"/>
      <c r="E30" s="29"/>
      <c r="F30" s="29"/>
      <c r="G30" s="18">
        <v>1901</v>
      </c>
      <c r="H30" s="30"/>
      <c r="I30" s="18">
        <v>11249</v>
      </c>
      <c r="J30" s="30"/>
      <c r="K30" s="127">
        <v>1582</v>
      </c>
      <c r="L30" s="30"/>
      <c r="M30" s="18">
        <v>13040</v>
      </c>
    </row>
    <row r="31" spans="1:20" s="21" customFormat="1" ht="17.25" customHeight="1">
      <c r="A31" s="110"/>
      <c r="B31" s="110"/>
      <c r="C31" s="110" t="s">
        <v>9</v>
      </c>
      <c r="D31" s="110"/>
      <c r="E31" s="29"/>
      <c r="F31" s="29"/>
      <c r="G31" s="18">
        <v>-6832</v>
      </c>
      <c r="H31" s="30"/>
      <c r="I31" s="18">
        <v>-66079</v>
      </c>
      <c r="J31" s="30"/>
      <c r="K31" s="127">
        <v>-6842</v>
      </c>
      <c r="L31" s="30"/>
      <c r="M31" s="18">
        <v>-69479</v>
      </c>
    </row>
    <row r="32" spans="1:20" s="21" customFormat="1" ht="17.25" customHeight="1">
      <c r="A32" s="110"/>
      <c r="B32" s="110"/>
      <c r="C32" s="110" t="s">
        <v>10</v>
      </c>
      <c r="D32" s="110"/>
      <c r="E32" s="29"/>
      <c r="F32" s="29"/>
      <c r="G32" s="18">
        <v>3506</v>
      </c>
      <c r="H32" s="30"/>
      <c r="I32" s="18">
        <v>-3307</v>
      </c>
      <c r="J32" s="30"/>
      <c r="K32" s="127">
        <v>3351</v>
      </c>
      <c r="L32" s="30"/>
      <c r="M32" s="18">
        <v>-3160</v>
      </c>
    </row>
    <row r="33" spans="1:20" s="21" customFormat="1" ht="17.25" customHeight="1">
      <c r="A33" s="110"/>
      <c r="B33" s="110"/>
      <c r="C33" s="110" t="s">
        <v>18</v>
      </c>
      <c r="D33" s="110"/>
      <c r="E33" s="29"/>
      <c r="F33" s="29"/>
      <c r="G33" s="129">
        <v>-2333</v>
      </c>
      <c r="H33" s="30"/>
      <c r="I33" s="18">
        <v>0</v>
      </c>
      <c r="J33" s="30"/>
      <c r="K33" s="127">
        <v>-2333</v>
      </c>
      <c r="L33" s="30"/>
      <c r="M33" s="18">
        <v>0</v>
      </c>
    </row>
    <row r="34" spans="1:20" s="21" customFormat="1" ht="17.25" customHeight="1">
      <c r="B34" s="110" t="s">
        <v>80</v>
      </c>
      <c r="C34" s="110"/>
      <c r="D34" s="110"/>
      <c r="E34" s="110"/>
      <c r="F34" s="110"/>
      <c r="G34" s="110"/>
      <c r="H34" s="110"/>
      <c r="I34" s="173"/>
      <c r="J34" s="29"/>
      <c r="K34" s="122"/>
      <c r="L34" s="29"/>
      <c r="M34" s="173"/>
    </row>
    <row r="35" spans="1:20" s="21" customFormat="1" ht="17.25" customHeight="1">
      <c r="A35" s="170" t="s">
        <v>115</v>
      </c>
      <c r="B35" s="110"/>
      <c r="C35" s="110" t="s">
        <v>112</v>
      </c>
      <c r="D35" s="110"/>
      <c r="E35" s="110"/>
      <c r="F35" s="110"/>
      <c r="G35" s="18">
        <v>-74063</v>
      </c>
      <c r="H35" s="110"/>
      <c r="I35" s="18">
        <v>22400</v>
      </c>
      <c r="J35" s="29"/>
      <c r="K35" s="127">
        <v>-68238</v>
      </c>
      <c r="L35" s="29"/>
      <c r="M35" s="18">
        <v>15147</v>
      </c>
    </row>
    <row r="36" spans="1:20" s="21" customFormat="1" ht="17.25" customHeight="1">
      <c r="A36" s="170"/>
      <c r="B36" s="110"/>
      <c r="C36" s="110" t="s">
        <v>151</v>
      </c>
      <c r="D36" s="110"/>
      <c r="E36" s="110"/>
      <c r="F36" s="110"/>
      <c r="G36" s="129">
        <v>44026</v>
      </c>
      <c r="H36" s="30"/>
      <c r="I36" s="18">
        <v>0</v>
      </c>
      <c r="J36" s="30"/>
      <c r="K36" s="127">
        <v>44026</v>
      </c>
      <c r="L36" s="30"/>
      <c r="M36" s="18">
        <v>0</v>
      </c>
    </row>
    <row r="37" spans="1:20" s="21" customFormat="1" ht="17.25" customHeight="1">
      <c r="A37" s="170" t="s">
        <v>115</v>
      </c>
      <c r="B37" s="110"/>
      <c r="C37" s="110" t="s">
        <v>24</v>
      </c>
      <c r="D37" s="110"/>
      <c r="E37" s="111"/>
      <c r="F37" s="110"/>
      <c r="G37" s="18">
        <v>-1360</v>
      </c>
      <c r="H37" s="18"/>
      <c r="I37" s="18">
        <v>-30719</v>
      </c>
      <c r="J37" s="30"/>
      <c r="K37" s="127">
        <v>-5472</v>
      </c>
      <c r="L37" s="30"/>
      <c r="M37" s="18">
        <v>-30016</v>
      </c>
    </row>
    <row r="38" spans="1:20" s="21" customFormat="1" ht="17.25" customHeight="1">
      <c r="A38" s="170"/>
      <c r="B38" s="110"/>
      <c r="C38" s="110" t="s">
        <v>122</v>
      </c>
      <c r="D38" s="110"/>
      <c r="E38" s="111"/>
      <c r="F38" s="110"/>
      <c r="G38" s="18">
        <v>-52536</v>
      </c>
      <c r="H38" s="18"/>
      <c r="I38" s="18">
        <v>80346</v>
      </c>
      <c r="J38" s="30"/>
      <c r="K38" s="127">
        <v>-52536</v>
      </c>
      <c r="L38" s="30"/>
      <c r="M38" s="18">
        <v>76587</v>
      </c>
    </row>
    <row r="39" spans="1:20" s="21" customFormat="1" ht="17.25" customHeight="1">
      <c r="A39" s="170" t="s">
        <v>115</v>
      </c>
      <c r="B39" s="110"/>
      <c r="C39" s="110" t="s">
        <v>25</v>
      </c>
      <c r="D39" s="110"/>
      <c r="E39" s="111"/>
      <c r="F39" s="110"/>
      <c r="G39" s="134">
        <v>-16479</v>
      </c>
      <c r="H39" s="18"/>
      <c r="I39" s="134">
        <v>-19523</v>
      </c>
      <c r="J39" s="30"/>
      <c r="K39" s="137">
        <v>-15658</v>
      </c>
      <c r="L39" s="30"/>
      <c r="M39" s="134">
        <v>-20009</v>
      </c>
    </row>
    <row r="40" spans="1:20" s="37" customFormat="1" ht="17.25" customHeight="1">
      <c r="A40" s="170" t="s">
        <v>170</v>
      </c>
      <c r="B40" s="110"/>
      <c r="C40" s="110"/>
      <c r="D40" s="110"/>
      <c r="E40" s="111"/>
      <c r="F40" s="110"/>
      <c r="G40" s="127">
        <v>30989</v>
      </c>
      <c r="H40" s="18"/>
      <c r="I40" s="129">
        <v>-9881</v>
      </c>
      <c r="J40" s="18"/>
      <c r="K40" s="127">
        <f>SUM(K26:K39)</f>
        <v>32304</v>
      </c>
      <c r="L40" s="18"/>
      <c r="M40" s="129">
        <v>-11139</v>
      </c>
      <c r="N40" s="35">
        <f>SUM(G26:G39)-G40</f>
        <v>0</v>
      </c>
      <c r="P40" s="31">
        <f>SUM(I26:I39)-I40</f>
        <v>0</v>
      </c>
      <c r="R40" s="32">
        <f>SUM(K26:K39)-K40</f>
        <v>0</v>
      </c>
      <c r="T40" s="31">
        <f>SUM(M26:M39)-M40</f>
        <v>0</v>
      </c>
    </row>
    <row r="41" spans="1:20" s="36" customFormat="1" ht="17.25" customHeight="1">
      <c r="A41" s="170" t="s">
        <v>168</v>
      </c>
      <c r="B41" s="110"/>
      <c r="C41" s="110"/>
      <c r="D41" s="110"/>
      <c r="E41" s="111"/>
      <c r="F41" s="110"/>
      <c r="G41" s="18">
        <v>-7482</v>
      </c>
      <c r="H41" s="18"/>
      <c r="I41" s="18">
        <v>-12568</v>
      </c>
      <c r="J41" s="18"/>
      <c r="K41" s="127">
        <v>-7058</v>
      </c>
      <c r="L41" s="18"/>
      <c r="M41" s="18">
        <v>-12128</v>
      </c>
      <c r="N41" s="32"/>
      <c r="P41" s="32"/>
      <c r="R41" s="32"/>
      <c r="T41" s="32"/>
    </row>
    <row r="42" spans="1:20" s="36" customFormat="1" ht="17.25" customHeight="1">
      <c r="A42" s="170" t="s">
        <v>145</v>
      </c>
      <c r="B42" s="110"/>
      <c r="C42" s="110"/>
      <c r="D42" s="110"/>
      <c r="E42" s="111"/>
      <c r="F42" s="110"/>
      <c r="G42" s="18">
        <v>0</v>
      </c>
      <c r="H42" s="18"/>
      <c r="I42" s="18">
        <v>-601</v>
      </c>
      <c r="J42" s="18"/>
      <c r="K42" s="127">
        <v>0</v>
      </c>
      <c r="L42" s="18"/>
      <c r="M42" s="18">
        <v>-601</v>
      </c>
      <c r="N42" s="32"/>
      <c r="P42" s="32"/>
      <c r="R42" s="32"/>
      <c r="T42" s="32"/>
    </row>
    <row r="43" spans="1:20" s="36" customFormat="1" ht="17.25" customHeight="1">
      <c r="A43" s="171" t="s">
        <v>169</v>
      </c>
      <c r="B43" s="171"/>
      <c r="D43" s="110"/>
      <c r="E43" s="111"/>
      <c r="F43" s="110"/>
      <c r="G43" s="138">
        <v>23507</v>
      </c>
      <c r="H43" s="18"/>
      <c r="I43" s="172">
        <v>-23050</v>
      </c>
      <c r="J43" s="18"/>
      <c r="K43" s="138">
        <f>SUM(K40:K42)</f>
        <v>25246</v>
      </c>
      <c r="L43" s="18"/>
      <c r="M43" s="172">
        <v>-23868</v>
      </c>
      <c r="N43" s="32">
        <f>SUM(G40:G42)-G43</f>
        <v>0</v>
      </c>
      <c r="P43" s="32">
        <f>SUM(I40:I42)-I43</f>
        <v>0</v>
      </c>
      <c r="R43" s="32">
        <f>SUM(K40:K42)-K43</f>
        <v>0</v>
      </c>
      <c r="T43" s="32">
        <f>SUM(M40:M42)-M43</f>
        <v>0</v>
      </c>
    </row>
    <row r="44" spans="1:20" s="36" customFormat="1" ht="17.25" customHeight="1">
      <c r="A44" s="171"/>
      <c r="B44" s="171"/>
      <c r="C44" s="171"/>
      <c r="D44" s="110"/>
      <c r="E44" s="111"/>
      <c r="F44" s="110"/>
      <c r="G44" s="18"/>
      <c r="H44" s="18"/>
      <c r="I44" s="129"/>
      <c r="J44" s="18"/>
      <c r="K44" s="127"/>
      <c r="L44" s="18"/>
      <c r="M44" s="129"/>
      <c r="N44" s="32"/>
      <c r="P44" s="32"/>
      <c r="R44" s="32"/>
      <c r="T44" s="32"/>
    </row>
    <row r="45" spans="1:20" s="38" customFormat="1"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131" t="s">
        <v>175</v>
      </c>
    </row>
    <row r="46" spans="1:20" s="38" customFormat="1"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131" t="s">
        <v>176</v>
      </c>
    </row>
    <row r="47" spans="1:20" s="40" customFormat="1" ht="22.2" customHeight="1">
      <c r="A47" s="206" t="s">
        <v>58</v>
      </c>
      <c r="B47" s="207"/>
      <c r="C47" s="207"/>
      <c r="D47" s="207"/>
      <c r="E47" s="207"/>
      <c r="F47" s="207"/>
      <c r="G47" s="207"/>
      <c r="H47" s="207"/>
      <c r="I47" s="207"/>
      <c r="J47" s="207"/>
      <c r="K47" s="207"/>
      <c r="L47" s="207"/>
      <c r="M47" s="207"/>
    </row>
    <row r="48" spans="1:20" s="40" customFormat="1" ht="22.2" customHeight="1">
      <c r="A48" s="201" t="s">
        <v>0</v>
      </c>
      <c r="B48" s="201"/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</row>
    <row r="49" spans="1:20" s="40" customFormat="1" ht="22.2" customHeight="1">
      <c r="A49" s="201" t="s">
        <v>70</v>
      </c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</row>
    <row r="50" spans="1:20" s="40" customFormat="1" ht="22.2" customHeight="1">
      <c r="A50" s="225" t="s">
        <v>153</v>
      </c>
      <c r="B50" s="225"/>
      <c r="C50" s="225"/>
      <c r="D50" s="225"/>
      <c r="E50" s="225"/>
      <c r="F50" s="225"/>
      <c r="G50" s="225"/>
      <c r="H50" s="225"/>
      <c r="I50" s="225"/>
      <c r="J50" s="225"/>
      <c r="K50" s="225"/>
      <c r="L50" s="225"/>
      <c r="M50" s="225"/>
    </row>
    <row r="51" spans="1:20" s="40" customFormat="1" ht="3.75" customHeight="1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</row>
    <row r="52" spans="1:20" s="119" customFormat="1" ht="17.25" customHeight="1">
      <c r="A52" s="122"/>
      <c r="B52" s="122"/>
      <c r="C52" s="122"/>
      <c r="D52" s="122"/>
      <c r="E52" s="122"/>
      <c r="F52" s="122"/>
      <c r="G52" s="130"/>
      <c r="H52" s="130"/>
      <c r="I52" s="130"/>
      <c r="J52" s="130"/>
      <c r="K52" s="130"/>
      <c r="L52" s="130"/>
      <c r="M52" s="132" t="s">
        <v>95</v>
      </c>
    </row>
    <row r="53" spans="1:20" s="119" customFormat="1" ht="17.25" customHeight="1">
      <c r="A53" s="122"/>
      <c r="B53" s="122"/>
      <c r="C53" s="122"/>
      <c r="D53" s="122"/>
      <c r="E53" s="122"/>
      <c r="F53" s="122"/>
      <c r="G53" s="226" t="s">
        <v>1</v>
      </c>
      <c r="H53" s="226"/>
      <c r="I53" s="226"/>
      <c r="J53" s="133"/>
      <c r="K53" s="226" t="s">
        <v>2</v>
      </c>
      <c r="L53" s="226"/>
      <c r="M53" s="226"/>
    </row>
    <row r="54" spans="1:20" s="119" customFormat="1" ht="17.25" customHeight="1">
      <c r="A54" s="122"/>
      <c r="B54" s="122"/>
      <c r="C54" s="122"/>
      <c r="D54" s="122"/>
      <c r="E54" s="133" t="s">
        <v>3</v>
      </c>
      <c r="F54" s="122"/>
      <c r="G54" s="112">
        <v>2567</v>
      </c>
      <c r="H54" s="114"/>
      <c r="I54" s="112">
        <v>2566</v>
      </c>
      <c r="J54" s="114"/>
      <c r="K54" s="112">
        <v>2567</v>
      </c>
      <c r="L54" s="114"/>
      <c r="M54" s="112">
        <v>2566</v>
      </c>
    </row>
    <row r="55" spans="1:20" s="106" customFormat="1" ht="17.25" customHeight="1">
      <c r="A55" s="120" t="s">
        <v>81</v>
      </c>
      <c r="B55" s="110"/>
      <c r="C55" s="110"/>
      <c r="D55" s="110"/>
      <c r="E55" s="111"/>
      <c r="F55" s="110"/>
      <c r="H55" s="18"/>
      <c r="I55" s="30"/>
      <c r="J55" s="30"/>
      <c r="K55" s="119"/>
      <c r="L55" s="30"/>
      <c r="M55" s="30"/>
    </row>
    <row r="56" spans="1:20" s="106" customFormat="1" ht="17.25" customHeight="1">
      <c r="A56" s="110"/>
      <c r="C56" s="110" t="s">
        <v>82</v>
      </c>
      <c r="E56" s="111"/>
      <c r="F56" s="110"/>
      <c r="G56" s="18">
        <v>-39</v>
      </c>
      <c r="H56" s="18"/>
      <c r="I56" s="18">
        <v>-10</v>
      </c>
      <c r="J56" s="30"/>
      <c r="K56" s="127">
        <v>-4</v>
      </c>
      <c r="L56" s="30"/>
      <c r="M56" s="18">
        <v>-1</v>
      </c>
    </row>
    <row r="57" spans="1:20" s="106" customFormat="1" ht="17.25" customHeight="1">
      <c r="C57" s="110" t="s">
        <v>171</v>
      </c>
      <c r="E57" s="111"/>
      <c r="F57" s="110"/>
      <c r="G57" s="18">
        <v>-174</v>
      </c>
      <c r="H57" s="18"/>
      <c r="I57" s="18">
        <v>-11</v>
      </c>
      <c r="J57" s="30"/>
      <c r="K57" s="127">
        <v>-56</v>
      </c>
      <c r="L57" s="30"/>
      <c r="M57" s="18">
        <v>-3</v>
      </c>
    </row>
    <row r="58" spans="1:20" s="106" customFormat="1" ht="17.25" customHeight="1">
      <c r="C58" s="110" t="s">
        <v>109</v>
      </c>
      <c r="E58" s="111"/>
      <c r="F58" s="110"/>
      <c r="G58" s="18">
        <v>41</v>
      </c>
      <c r="H58" s="18"/>
      <c r="I58" s="18">
        <v>12</v>
      </c>
      <c r="J58" s="30"/>
      <c r="K58" s="127">
        <v>6</v>
      </c>
      <c r="L58" s="30"/>
      <c r="M58" s="18">
        <v>3</v>
      </c>
    </row>
    <row r="59" spans="1:20" s="106" customFormat="1" ht="17.25" customHeight="1">
      <c r="A59" s="120" t="s">
        <v>172</v>
      </c>
      <c r="B59" s="120"/>
      <c r="D59" s="110"/>
      <c r="E59" s="110"/>
      <c r="F59" s="110"/>
      <c r="G59" s="138">
        <v>-172</v>
      </c>
      <c r="H59" s="18"/>
      <c r="I59" s="135">
        <v>-9</v>
      </c>
      <c r="J59" s="30"/>
      <c r="K59" s="138">
        <f>SUM(K56:K58)</f>
        <v>-54</v>
      </c>
      <c r="L59" s="30"/>
      <c r="M59" s="135">
        <v>-1</v>
      </c>
      <c r="N59" s="169">
        <f>SUM(G56:G58)-G59</f>
        <v>0</v>
      </c>
      <c r="P59" s="169">
        <f>SUM(I56:I58)-I59</f>
        <v>0</v>
      </c>
      <c r="R59" s="169">
        <f>SUM(K56:K58)-K59</f>
        <v>0</v>
      </c>
      <c r="T59" s="169">
        <f>SUM(M56:M58)-M59</f>
        <v>0</v>
      </c>
    </row>
    <row r="60" spans="1:20" s="106" customFormat="1" ht="17.25" customHeight="1">
      <c r="A60" s="120" t="s">
        <v>83</v>
      </c>
      <c r="B60" s="110"/>
      <c r="C60" s="110"/>
      <c r="D60" s="110"/>
      <c r="E60" s="110"/>
      <c r="F60" s="110"/>
      <c r="H60" s="18"/>
      <c r="I60" s="30"/>
      <c r="J60" s="30"/>
      <c r="K60" s="127"/>
      <c r="L60" s="30"/>
      <c r="M60" s="30"/>
    </row>
    <row r="61" spans="1:20" s="106" customFormat="1" ht="17.25" customHeight="1">
      <c r="A61" s="110"/>
      <c r="B61" s="110"/>
      <c r="C61" s="110" t="s">
        <v>126</v>
      </c>
      <c r="D61" s="110"/>
      <c r="E61" s="110"/>
      <c r="F61" s="110"/>
      <c r="G61" s="18">
        <v>-16324</v>
      </c>
      <c r="H61" s="18"/>
      <c r="I61" s="18">
        <v>124426</v>
      </c>
      <c r="J61" s="30"/>
      <c r="K61" s="127">
        <v>-16324</v>
      </c>
      <c r="L61" s="30"/>
      <c r="M61" s="18">
        <v>122976</v>
      </c>
    </row>
    <row r="62" spans="1:20" s="106" customFormat="1" ht="17.25" customHeight="1">
      <c r="C62" s="110" t="s">
        <v>134</v>
      </c>
      <c r="D62" s="110"/>
      <c r="E62" s="110"/>
      <c r="F62" s="110"/>
      <c r="G62" s="18"/>
      <c r="H62" s="18"/>
      <c r="I62" s="30"/>
      <c r="J62" s="30"/>
      <c r="K62" s="127"/>
      <c r="L62" s="30"/>
      <c r="M62" s="30"/>
    </row>
    <row r="63" spans="1:20" s="106" customFormat="1" ht="17.25" customHeight="1">
      <c r="C63" s="110"/>
      <c r="D63" s="110" t="s">
        <v>135</v>
      </c>
      <c r="E63" s="110"/>
      <c r="F63" s="110"/>
      <c r="G63" s="18">
        <v>0</v>
      </c>
      <c r="H63" s="18"/>
      <c r="I63" s="18">
        <v>12132</v>
      </c>
      <c r="J63" s="18"/>
      <c r="K63" s="127">
        <v>0</v>
      </c>
      <c r="L63" s="18"/>
      <c r="M63" s="18">
        <v>12132</v>
      </c>
    </row>
    <row r="64" spans="1:20" s="106" customFormat="1" ht="17.25" customHeight="1">
      <c r="C64" s="110" t="s">
        <v>114</v>
      </c>
      <c r="D64" s="110"/>
      <c r="E64" s="110"/>
      <c r="F64" s="110"/>
      <c r="G64" s="18">
        <v>-69906</v>
      </c>
      <c r="H64" s="18"/>
      <c r="I64" s="18">
        <v>-2778</v>
      </c>
      <c r="J64" s="30"/>
      <c r="K64" s="127">
        <v>-69906</v>
      </c>
      <c r="L64" s="30"/>
      <c r="M64" s="18">
        <v>-2778</v>
      </c>
    </row>
    <row r="65" spans="1:20" s="106" customFormat="1" ht="17.25" customHeight="1">
      <c r="C65" s="110" t="s">
        <v>173</v>
      </c>
      <c r="D65" s="110"/>
      <c r="E65" s="110"/>
      <c r="F65" s="110"/>
      <c r="G65" s="18">
        <v>-3283</v>
      </c>
      <c r="H65" s="18"/>
      <c r="I65" s="18">
        <v>-1181</v>
      </c>
      <c r="J65" s="30"/>
      <c r="K65" s="127">
        <v>-3126</v>
      </c>
      <c r="L65" s="30"/>
      <c r="M65" s="18">
        <v>-971</v>
      </c>
    </row>
    <row r="66" spans="1:20" s="106" customFormat="1" ht="17.25" customHeight="1">
      <c r="C66" s="110" t="s">
        <v>108</v>
      </c>
      <c r="D66" s="110"/>
      <c r="E66" s="110"/>
      <c r="F66" s="110"/>
      <c r="G66" s="18">
        <v>-465</v>
      </c>
      <c r="H66" s="18"/>
      <c r="I66" s="18">
        <v>-261</v>
      </c>
      <c r="J66" s="30"/>
      <c r="K66" s="127">
        <v>-441</v>
      </c>
      <c r="L66" s="30"/>
      <c r="M66" s="18">
        <v>-258</v>
      </c>
    </row>
    <row r="67" spans="1:20" s="106" customFormat="1" ht="17.25" customHeight="1">
      <c r="A67" s="120" t="s">
        <v>174</v>
      </c>
      <c r="B67" s="110"/>
      <c r="E67" s="110"/>
      <c r="F67" s="110"/>
      <c r="G67" s="138">
        <v>-89978</v>
      </c>
      <c r="H67" s="18"/>
      <c r="I67" s="135">
        <v>132338</v>
      </c>
      <c r="J67" s="30"/>
      <c r="K67" s="138">
        <f>SUM(K61:K66)</f>
        <v>-89797</v>
      </c>
      <c r="L67" s="30"/>
      <c r="M67" s="135">
        <v>131101</v>
      </c>
      <c r="N67" s="169">
        <f>SUM(G61:G66)-G67</f>
        <v>0</v>
      </c>
      <c r="P67" s="169">
        <f>SUM(I61:I66)-I67</f>
        <v>0</v>
      </c>
      <c r="R67" s="169">
        <f>SUM(K61:K66)-K67</f>
        <v>0</v>
      </c>
      <c r="T67" s="169">
        <f>SUM(M61:M66)-M67</f>
        <v>0</v>
      </c>
    </row>
    <row r="68" spans="1:20" s="106" customFormat="1" ht="17.25" customHeight="1">
      <c r="A68" s="120" t="s">
        <v>103</v>
      </c>
      <c r="B68" s="110"/>
      <c r="C68" s="110"/>
      <c r="D68" s="110"/>
      <c r="E68" s="110"/>
      <c r="F68" s="110"/>
      <c r="G68" s="127">
        <v>-66643</v>
      </c>
      <c r="H68" s="18"/>
      <c r="I68" s="129">
        <v>109279</v>
      </c>
      <c r="J68" s="30"/>
      <c r="K68" s="127">
        <f>+K43+K59+K67</f>
        <v>-64605</v>
      </c>
      <c r="L68" s="30"/>
      <c r="M68" s="129">
        <v>107232</v>
      </c>
      <c r="N68" s="169">
        <f>G43+G59+G67-G68</f>
        <v>0</v>
      </c>
      <c r="P68" s="169">
        <f>I43+I59+I67-I68</f>
        <v>0</v>
      </c>
      <c r="R68" s="169">
        <f>K43+K59+K67-K68</f>
        <v>0</v>
      </c>
      <c r="T68" s="169">
        <f>M43+M59+M67-M68</f>
        <v>0</v>
      </c>
    </row>
    <row r="69" spans="1:20" s="106" customFormat="1" ht="17.25" customHeight="1">
      <c r="A69" s="170" t="s">
        <v>101</v>
      </c>
      <c r="B69" s="110"/>
      <c r="C69" s="110"/>
      <c r="D69" s="110"/>
      <c r="E69" s="110"/>
      <c r="F69" s="110"/>
      <c r="G69" s="18">
        <v>174536</v>
      </c>
      <c r="H69" s="18"/>
      <c r="I69" s="18">
        <v>127063</v>
      </c>
      <c r="J69" s="30"/>
      <c r="K69" s="127">
        <v>161886</v>
      </c>
      <c r="L69" s="30"/>
      <c r="M69" s="18">
        <v>125152</v>
      </c>
    </row>
    <row r="70" spans="1:20" s="106" customFormat="1" ht="17.25" customHeight="1" thickBot="1">
      <c r="A70" s="118" t="s">
        <v>102</v>
      </c>
      <c r="B70" s="110"/>
      <c r="C70" s="110"/>
      <c r="D70" s="110"/>
      <c r="E70" s="110"/>
      <c r="F70" s="110"/>
      <c r="G70" s="136">
        <v>107893</v>
      </c>
      <c r="H70" s="18"/>
      <c r="I70" s="168">
        <v>236342</v>
      </c>
      <c r="J70" s="30"/>
      <c r="K70" s="139">
        <v>97281</v>
      </c>
      <c r="L70" s="30"/>
      <c r="M70" s="168">
        <v>232384</v>
      </c>
      <c r="N70" s="169">
        <f>SUM(G68:G69)-G70</f>
        <v>0</v>
      </c>
      <c r="P70" s="169">
        <f>SUM(I68:I69)-I70</f>
        <v>0</v>
      </c>
      <c r="R70" s="169">
        <f>SUM(K68:K69)-K70</f>
        <v>0</v>
      </c>
      <c r="T70" s="169">
        <f>SUM(M68:M69)-M70</f>
        <v>0</v>
      </c>
    </row>
    <row r="71" spans="1:20" s="106" customFormat="1" ht="9.75" customHeight="1" thickTop="1">
      <c r="A71" s="118"/>
      <c r="B71" s="110"/>
      <c r="C71" s="110"/>
      <c r="D71" s="110"/>
      <c r="E71" s="110"/>
      <c r="F71" s="110"/>
      <c r="H71" s="18"/>
      <c r="I71" s="30"/>
      <c r="J71" s="30"/>
      <c r="K71" s="119"/>
      <c r="L71" s="30"/>
      <c r="M71" s="30"/>
    </row>
    <row r="72" spans="1:20" s="106" customFormat="1" ht="18" customHeight="1">
      <c r="A72" s="120" t="s">
        <v>71</v>
      </c>
      <c r="B72" s="110"/>
      <c r="C72" s="110"/>
      <c r="D72" s="110"/>
      <c r="E72" s="110"/>
      <c r="F72" s="110"/>
      <c r="H72" s="110"/>
      <c r="I72" s="30"/>
      <c r="J72" s="29"/>
      <c r="K72" s="119"/>
      <c r="L72" s="29"/>
      <c r="M72" s="29"/>
    </row>
    <row r="73" spans="1:20" s="119" customFormat="1" ht="18" customHeight="1">
      <c r="A73" s="121"/>
      <c r="B73" s="122" t="s">
        <v>72</v>
      </c>
      <c r="C73" s="122"/>
      <c r="D73" s="122"/>
      <c r="E73" s="122"/>
      <c r="F73" s="122"/>
      <c r="H73" s="122"/>
      <c r="I73" s="122"/>
      <c r="J73" s="122"/>
      <c r="L73" s="122"/>
      <c r="M73" s="122"/>
    </row>
    <row r="74" spans="1:20" s="126" customFormat="1" ht="18" customHeight="1">
      <c r="A74" s="123"/>
      <c r="B74" s="123"/>
      <c r="C74" s="123" t="s">
        <v>185</v>
      </c>
      <c r="D74" s="123"/>
      <c r="E74" s="123"/>
      <c r="F74" s="123"/>
      <c r="G74" s="18">
        <v>11</v>
      </c>
      <c r="H74" s="124"/>
      <c r="I74" s="18">
        <v>124</v>
      </c>
      <c r="J74" s="125"/>
      <c r="K74" s="18">
        <v>11</v>
      </c>
      <c r="L74" s="125"/>
      <c r="M74" s="18">
        <v>124</v>
      </c>
    </row>
    <row r="75" spans="1:20" s="115" customFormat="1" ht="19.5" customHeight="1">
      <c r="G75" s="116"/>
      <c r="H75" s="116"/>
      <c r="I75" s="116"/>
      <c r="J75" s="116"/>
      <c r="K75" s="117"/>
      <c r="M75" s="116"/>
    </row>
    <row r="76" spans="1:20" s="115" customFormat="1" ht="19.5" customHeight="1">
      <c r="G76" s="116"/>
      <c r="H76" s="116"/>
      <c r="I76" s="116"/>
      <c r="J76" s="116"/>
      <c r="K76" s="117"/>
      <c r="M76" s="116"/>
    </row>
    <row r="77" spans="1:20" s="36" customFormat="1" ht="18" customHeight="1">
      <c r="A77" s="215" t="s">
        <v>127</v>
      </c>
      <c r="B77" s="215"/>
      <c r="C77" s="215"/>
      <c r="D77" s="215"/>
      <c r="E77" s="215"/>
      <c r="F77" s="215"/>
      <c r="G77" s="215"/>
      <c r="H77" s="215"/>
      <c r="I77" s="215"/>
      <c r="J77" s="215"/>
      <c r="K77" s="215"/>
      <c r="L77" s="215"/>
      <c r="M77" s="215"/>
    </row>
    <row r="78" spans="1:20" s="36" customFormat="1" ht="18" customHeight="1">
      <c r="A78" s="200"/>
      <c r="B78" s="200"/>
      <c r="C78" s="200"/>
      <c r="D78" s="200"/>
      <c r="E78" s="200"/>
      <c r="F78" s="200"/>
      <c r="G78" s="200"/>
      <c r="H78" s="200"/>
      <c r="I78" s="200"/>
      <c r="J78" s="200"/>
      <c r="K78" s="200"/>
      <c r="L78" s="200"/>
      <c r="M78" s="200"/>
    </row>
    <row r="79" spans="1:20" s="36" customFormat="1" ht="18" customHeight="1">
      <c r="A79" s="200"/>
      <c r="B79" s="200"/>
      <c r="C79" s="200"/>
      <c r="D79" s="200"/>
      <c r="E79" s="200"/>
      <c r="F79" s="200"/>
      <c r="G79" s="200"/>
      <c r="H79" s="200"/>
      <c r="I79" s="200"/>
      <c r="J79" s="200"/>
      <c r="K79" s="200"/>
      <c r="L79" s="200"/>
      <c r="M79" s="200"/>
    </row>
    <row r="80" spans="1:20" s="36" customFormat="1" ht="18" customHeight="1">
      <c r="A80" s="200"/>
      <c r="B80" s="200"/>
      <c r="C80" s="200"/>
      <c r="D80" s="200"/>
      <c r="E80" s="200"/>
      <c r="F80" s="200"/>
      <c r="G80" s="200"/>
      <c r="H80" s="200"/>
      <c r="I80" s="200"/>
      <c r="J80" s="200"/>
      <c r="K80" s="200"/>
      <c r="L80" s="200"/>
      <c r="M80" s="200"/>
    </row>
    <row r="81" spans="1:13" s="36" customFormat="1" ht="18" customHeight="1">
      <c r="A81" s="200"/>
      <c r="B81" s="200"/>
      <c r="C81" s="200"/>
      <c r="D81" s="200"/>
      <c r="E81" s="200"/>
      <c r="F81" s="200"/>
      <c r="G81" s="200"/>
      <c r="H81" s="200"/>
      <c r="I81" s="200"/>
      <c r="J81" s="200"/>
      <c r="K81" s="200"/>
      <c r="L81" s="200"/>
      <c r="M81" s="200"/>
    </row>
    <row r="82" spans="1:13" s="36" customFormat="1" ht="18" customHeight="1">
      <c r="A82" s="200"/>
      <c r="B82" s="200"/>
      <c r="C82" s="200"/>
      <c r="D82" s="200"/>
      <c r="E82" s="200"/>
      <c r="F82" s="200"/>
      <c r="G82" s="200"/>
      <c r="H82" s="200"/>
      <c r="I82" s="200"/>
      <c r="J82" s="200"/>
      <c r="K82" s="200"/>
      <c r="L82" s="200"/>
      <c r="M82" s="200"/>
    </row>
    <row r="83" spans="1:13" s="36" customFormat="1" ht="18" customHeight="1">
      <c r="A83" s="200"/>
      <c r="B83" s="200"/>
      <c r="C83" s="200"/>
      <c r="D83" s="200"/>
      <c r="E83" s="200"/>
      <c r="F83" s="200"/>
      <c r="G83" s="200"/>
      <c r="H83" s="200"/>
      <c r="I83" s="200"/>
      <c r="J83" s="200"/>
      <c r="K83" s="200"/>
      <c r="L83" s="200"/>
      <c r="M83" s="200"/>
    </row>
    <row r="84" spans="1:13" s="36" customFormat="1" ht="18" customHeight="1">
      <c r="A84" s="200"/>
      <c r="B84" s="200"/>
      <c r="C84" s="200"/>
      <c r="D84" s="200"/>
      <c r="E84" s="200"/>
      <c r="F84" s="200"/>
      <c r="G84" s="200"/>
      <c r="H84" s="200"/>
      <c r="I84" s="200"/>
      <c r="J84" s="200"/>
      <c r="K84" s="200"/>
      <c r="L84" s="200"/>
      <c r="M84" s="200"/>
    </row>
    <row r="85" spans="1:13" ht="17.25" customHeight="1">
      <c r="A85" s="215" t="s">
        <v>128</v>
      </c>
      <c r="B85" s="215"/>
      <c r="C85" s="215"/>
      <c r="D85" s="215"/>
      <c r="E85" s="215"/>
      <c r="F85" s="215"/>
      <c r="G85" s="215"/>
      <c r="H85" s="215"/>
      <c r="I85" s="215"/>
      <c r="J85" s="215"/>
      <c r="K85" s="215"/>
      <c r="L85" s="215"/>
      <c r="M85" s="215"/>
    </row>
    <row r="86" spans="1:13" ht="17.25" customHeight="1">
      <c r="A86" s="215" t="s">
        <v>129</v>
      </c>
      <c r="B86" s="215"/>
      <c r="C86" s="215"/>
      <c r="D86" s="215"/>
      <c r="E86" s="215"/>
      <c r="F86" s="215"/>
      <c r="G86" s="215"/>
      <c r="H86" s="215"/>
      <c r="I86" s="215"/>
      <c r="J86" s="215"/>
      <c r="K86" s="215"/>
      <c r="L86" s="215"/>
      <c r="M86" s="215"/>
    </row>
    <row r="87" spans="1:13" ht="17.25" customHeight="1">
      <c r="A87" s="215" t="s">
        <v>131</v>
      </c>
      <c r="B87" s="215"/>
      <c r="C87" s="215"/>
      <c r="D87" s="215"/>
      <c r="E87" s="215"/>
      <c r="F87" s="215"/>
      <c r="G87" s="215"/>
      <c r="H87" s="215"/>
      <c r="I87" s="215"/>
      <c r="J87" s="215"/>
      <c r="K87" s="215"/>
      <c r="L87" s="215"/>
      <c r="M87" s="215"/>
    </row>
  </sheetData>
  <mergeCells count="16">
    <mergeCell ref="A77:M77"/>
    <mergeCell ref="A85:M85"/>
    <mergeCell ref="A86:M86"/>
    <mergeCell ref="A87:M87"/>
    <mergeCell ref="A6:M6"/>
    <mergeCell ref="G9:I9"/>
    <mergeCell ref="K9:M9"/>
    <mergeCell ref="A50:M50"/>
    <mergeCell ref="G53:I53"/>
    <mergeCell ref="K53:M53"/>
    <mergeCell ref="A3:M3"/>
    <mergeCell ref="A48:M48"/>
    <mergeCell ref="A4:M4"/>
    <mergeCell ref="A5:M5"/>
    <mergeCell ref="A49:M49"/>
    <mergeCell ref="A47:M47"/>
  </mergeCells>
  <printOptions horizontalCentered="1"/>
  <pageMargins left="0.70866141732283505" right="0.43307086614173201" top="0.511811023622047" bottom="0.68110236199999996" header="0.511811023622047" footer="0.53740157499999996"/>
  <pageSetup paperSize="9" scale="92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4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งบฐานะการเงิน!Print_Area</vt:lpstr>
      <vt:lpstr>ส่วนของผู้ถือหุ้น!Print_Area</vt:lpstr>
      <vt:lpstr>'ส่วนของผู้ถือหุ้น (ต่อ)'!Print_Area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Nuttaporn Posrida</dc:creator>
  <cp:lastModifiedBy>DAA-57DTKT2</cp:lastModifiedBy>
  <cp:lastPrinted>2024-05-08T09:40:27Z</cp:lastPrinted>
  <dcterms:created xsi:type="dcterms:W3CDTF">2020-03-27T04:14:02Z</dcterms:created>
  <dcterms:modified xsi:type="dcterms:W3CDTF">2024-05-09T09:09:24Z</dcterms:modified>
</cp:coreProperties>
</file>